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85277781-B571-4DF4-B768-1827FD6EE112}" xr6:coauthVersionLast="47" xr6:coauthVersionMax="47" xr10:uidLastSave="{00000000-0000-0000-0000-000000000000}"/>
  <bookViews>
    <workbookView xWindow="-120" yWindow="-120" windowWidth="29040" windowHeight="15720" xr2:uid="{0B562808-C954-4DFC-A4FB-1F29759100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D29" i="1"/>
  <c r="H28" i="1"/>
  <c r="H22" i="1"/>
  <c r="I22" i="1" s="1"/>
  <c r="I21" i="1"/>
  <c r="H20" i="1"/>
  <c r="I20" i="1" s="1"/>
  <c r="I19" i="1"/>
  <c r="H19" i="1"/>
  <c r="I18" i="1"/>
  <c r="H18" i="1"/>
  <c r="I17" i="1"/>
  <c r="H17" i="1"/>
  <c r="H16" i="1"/>
  <c r="I16" i="1" s="1"/>
  <c r="I15" i="1"/>
  <c r="H14" i="1"/>
  <c r="I14" i="1" s="1"/>
  <c r="H13" i="1"/>
  <c r="I13" i="1" s="1"/>
  <c r="I12" i="1"/>
  <c r="H12" i="1"/>
  <c r="H11" i="1"/>
  <c r="I11" i="1" s="1"/>
  <c r="I10" i="1"/>
  <c r="H10" i="1"/>
  <c r="M9" i="1"/>
  <c r="I9" i="1"/>
  <c r="H9" i="1"/>
  <c r="M8" i="1"/>
  <c r="I8" i="1"/>
  <c r="H8" i="1"/>
  <c r="I7" i="1"/>
  <c r="H7" i="1"/>
  <c r="N6" i="1"/>
  <c r="H32" i="1" s="1"/>
  <c r="D30" i="1" l="1"/>
  <c r="D31" i="1" s="1"/>
  <c r="M10" i="1"/>
  <c r="H30" i="1"/>
  <c r="M7" i="1"/>
  <c r="H29" i="1" l="1"/>
  <c r="H31" i="1" s="1"/>
</calcChain>
</file>

<file path=xl/sharedStrings.xml><?xml version="1.0" encoding="utf-8"?>
<sst xmlns="http://schemas.openxmlformats.org/spreadsheetml/2006/main" count="47" uniqueCount="47">
  <si>
    <t>Bass Club of North Texas - Tournament Results</t>
  </si>
  <si>
    <t>Date:</t>
  </si>
  <si>
    <t>Lake:</t>
  </si>
  <si>
    <t>Athens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</si>
  <si>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</si>
  <si>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</si>
  <si>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</si>
  <si>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</si>
  <si>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</si>
  <si>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</si>
  <si>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</si>
  <si>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</si>
  <si>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</si>
  <si>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</si>
  <si>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</si>
  <si>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</si>
  <si>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</si>
  <si>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</si>
  <si>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Kirk Durossette, Jenny D</t>
  </si>
  <si>
    <r>
      <t xml:space="preserve">Jeremy Aldert, </t>
    </r>
    <r>
      <rPr>
        <b/>
        <sz val="14"/>
        <color theme="3"/>
        <rFont val="Arial"/>
        <family val="2"/>
      </rPr>
      <t>Will Hughes</t>
    </r>
  </si>
  <si>
    <t>Steve Treece</t>
  </si>
  <si>
    <t>Steve Sullivan</t>
  </si>
  <si>
    <t>Mike Wood, Keith Prazak</t>
  </si>
  <si>
    <r>
      <t xml:space="preserve">Greg Pope, </t>
    </r>
    <r>
      <rPr>
        <sz val="14"/>
        <color theme="3"/>
        <rFont val="Arial"/>
        <family val="2"/>
      </rPr>
      <t>Grady Burris</t>
    </r>
  </si>
  <si>
    <t>Joey Bryant, Alex Bryant</t>
  </si>
  <si>
    <t>Lucas Jenson</t>
  </si>
  <si>
    <t>Jim Young, Kyle Sandlin</t>
  </si>
  <si>
    <t>Bob LaPenna, Augustine Flores</t>
  </si>
  <si>
    <t>Trey Allen, Cade Allen</t>
  </si>
  <si>
    <t>Bo Rhodes, Fred Lockhart</t>
  </si>
  <si>
    <t>Beau Cook, Dave Howe</t>
  </si>
  <si>
    <t>Bob Aldert</t>
  </si>
  <si>
    <t>Dan Allen</t>
  </si>
  <si>
    <t>Todd Staton, Michele Derryberry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</si>
  <si>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</si>
  <si>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</si>
  <si>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</si>
  <si>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</si>
  <si>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</si>
  <si>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</si>
  <si>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</si>
  <si>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</si>
  <si>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</si>
  <si>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Guest</t>
  </si>
  <si>
    <t>Will Hughes</t>
  </si>
  <si>
    <t>Grady Burris</t>
  </si>
  <si>
    <t>Kerry Kiker &amp; Dave Egge moved entry fee to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</si>
</sst>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3"/>
      <name val="Arial"/>
      <family val="2"/>
    </font>
    <font>
      <sz val="14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6" fillId="0" borderId="6" xfId="1" applyFont="1" applyBorder="1"/>
    <xf numFmtId="165" fontId="7" fillId="0" borderId="6" xfId="1" applyNumberFormat="1" applyFont="1" applyBorder="1"/>
    <xf numFmtId="165" fontId="2" fillId="0" borderId="6" xfId="1" applyNumberFormat="1" applyFont="1" applyBorder="1"/>
    <xf numFmtId="0" fontId="2" fillId="4" borderId="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165" fontId="7" fillId="0" borderId="6" xfId="0" applyNumberFormat="1" applyFont="1" applyBorder="1"/>
    <xf numFmtId="165" fontId="2" fillId="0" borderId="6" xfId="0" applyNumberFormat="1" applyFont="1" applyBorder="1"/>
    <xf numFmtId="165" fontId="3" fillId="0" borderId="6" xfId="1" applyNumberFormat="1" applyFont="1" applyBorder="1"/>
    <xf numFmtId="165" fontId="6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0" fontId="2" fillId="0" borderId="6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165" fontId="3" fillId="0" borderId="0" xfId="0" applyNumberFormat="1" applyFont="1"/>
    <xf numFmtId="0" fontId="2" fillId="0" borderId="0" xfId="0" applyFont="1"/>
    <xf numFmtId="2" fontId="3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</cellXfs>
  <cellStyles count="2">
    <cellStyle name="Normal" xfId="0" builtinId="0"/>
    <cellStyle name="Normal 3" xfId="1" xr:uid="{822E2DBB-510E-4C65-8965-CF43561BE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B22C-60C0-4DE6-9294-A6B5D99FA080}">
  <dimension ref="A1:N39"/>
  <sheetViews>
    <sheetView tabSelected="1" topLeftCell="A3" workbookViewId="0">
      <selection activeCell="O8" sqref="O8"/>
    </sheetView>
  </sheetViews>
  <sheetFormatPr defaultRowHeight="15" x14ac:dyDescent="0.25"/>
  <cols>
    <col min="1" max="1" width="13.42578125" customWidth="1"/>
    <col min="2" max="2" width="12.140625" customWidth="1"/>
    <col min="3" max="3" width="40.5703125" customWidth="1"/>
    <col min="4" max="5" width="13.42578125" customWidth="1"/>
    <col min="6" max="6" width="11.85546875" customWidth="1"/>
    <col min="7" max="7" width="20.42578125" customWidth="1"/>
    <col min="8" max="10" width="13.42578125" customWidth="1"/>
    <col min="11" max="12" width="13.42578125" style="43" customWidth="1"/>
    <col min="13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4" ht="18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2"/>
      <c r="N1" s="2"/>
    </row>
    <row r="2" spans="1:14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2"/>
      <c r="N2" s="2"/>
    </row>
    <row r="3" spans="1:14" ht="18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9.5" thickBot="1" x14ac:dyDescent="0.35">
      <c r="A4" s="4" t="s">
        <v>1</v>
      </c>
      <c r="B4" s="5"/>
      <c r="C4" s="45">
        <v>45192</v>
      </c>
      <c r="D4" s="46"/>
      <c r="E4" s="6"/>
      <c r="F4" s="6"/>
      <c r="G4" s="4" t="s">
        <v>2</v>
      </c>
      <c r="H4" s="5" t="s">
        <v>3</v>
      </c>
      <c r="I4" s="7"/>
      <c r="J4" s="8"/>
      <c r="K4" s="9"/>
      <c r="L4" s="9"/>
      <c r="M4" s="9"/>
      <c r="N4" s="9"/>
    </row>
    <row r="5" spans="1:14" ht="18.75" thickBot="1" x14ac:dyDescent="0.3">
      <c r="A5" s="9"/>
      <c r="B5" s="9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11" t="s">
        <v>4</v>
      </c>
    </row>
    <row r="6" spans="1:14" ht="36.75" thickBot="1" x14ac:dyDescent="0.3">
      <c r="A6" s="11" t="s">
        <v>5</v>
      </c>
      <c r="B6" s="11" t="s">
        <v>6</v>
      </c>
      <c r="C6" s="12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3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>
        <f>SUM(A7:A46)/30</f>
        <v>27</v>
      </c>
    </row>
    <row r="7" spans="1:14" ht="18.75" thickBot="1" x14ac:dyDescent="0.3">
      <c r="A7" s="14">
        <v>60</v>
      </c>
      <c r="B7" s="14"/>
      <c r="C7" s="15" t="s">
        <v>18</v>
      </c>
      <c r="D7" s="16">
        <v>3</v>
      </c>
      <c r="E7" s="17">
        <v>1.42</v>
      </c>
      <c r="F7" s="16"/>
      <c r="G7" s="18">
        <v>3.69</v>
      </c>
      <c r="H7" s="18">
        <f t="shared" ref="H7:H14" si="0">F7*0.5</f>
        <v>0</v>
      </c>
      <c r="I7" s="18">
        <f t="shared" ref="I7:I22" si="1">G7-H7</f>
        <v>3.69</v>
      </c>
      <c r="J7" s="14">
        <v>1</v>
      </c>
      <c r="K7" s="19">
        <v>100</v>
      </c>
      <c r="L7" s="19"/>
      <c r="M7" s="20">
        <f>IF(N6&lt;8,N6*20*1,IF(N6&lt;15,N6*20*0.7,IF(N6&lt;22,N6*20*0.55,IF(N6&lt;29,N6*20*0.45,IF(N6&lt;36,N6*20*0.4)*IF(N6&lt;43,N6*20*0.38)))))</f>
        <v>243</v>
      </c>
      <c r="N7" s="21"/>
    </row>
    <row r="8" spans="1:14" ht="18.75" thickBot="1" x14ac:dyDescent="0.3">
      <c r="A8" s="14">
        <v>60</v>
      </c>
      <c r="B8" s="14"/>
      <c r="C8" s="15" t="s">
        <v>19</v>
      </c>
      <c r="D8" s="16">
        <v>3</v>
      </c>
      <c r="E8" s="22">
        <v>1.46</v>
      </c>
      <c r="F8" s="16"/>
      <c r="G8" s="18">
        <v>3.38</v>
      </c>
      <c r="H8" s="18">
        <f t="shared" si="0"/>
        <v>0</v>
      </c>
      <c r="I8" s="18">
        <f t="shared" si="1"/>
        <v>3.38</v>
      </c>
      <c r="J8" s="23">
        <v>2</v>
      </c>
      <c r="K8" s="19">
        <v>99</v>
      </c>
      <c r="L8" s="19">
        <v>4</v>
      </c>
      <c r="M8" s="20">
        <f>IF(N6&lt;8, N6*20*0, IF(N6&lt;15,N6*20*0.3, IF(N6&lt;22, N6*20*0.3, IF(N6 &lt;29, N6*20*0.27, IF(N6&lt;36,N6*20*0.25,IF(N6&lt;43,N6*20*0.22))))))</f>
        <v>145.80000000000001</v>
      </c>
      <c r="N8" s="21">
        <f>N6*5</f>
        <v>135</v>
      </c>
    </row>
    <row r="9" spans="1:14" ht="18.75" thickBot="1" x14ac:dyDescent="0.3">
      <c r="A9" s="14">
        <v>30</v>
      </c>
      <c r="B9" s="14"/>
      <c r="C9" s="15" t="s">
        <v>20</v>
      </c>
      <c r="D9" s="16">
        <v>3</v>
      </c>
      <c r="E9" s="17"/>
      <c r="F9" s="16"/>
      <c r="G9" s="18">
        <v>3.22</v>
      </c>
      <c r="H9" s="18">
        <f t="shared" si="0"/>
        <v>0</v>
      </c>
      <c r="I9" s="18">
        <f t="shared" si="1"/>
        <v>3.22</v>
      </c>
      <c r="J9" s="14">
        <v>3</v>
      </c>
      <c r="K9" s="19">
        <v>98</v>
      </c>
      <c r="L9" s="19"/>
      <c r="M9" s="24">
        <f>IF(N6&lt;8, N6*20*0, IF(N6&lt;15,N6*20*0, IF(N6&lt;22, N6*20*0.15, IF(N6 &lt;29, N6*20*0.17, IF(N6&lt;36,N6*20*0.14,IF(N6&lt;43,N6*20*0.13))))))</f>
        <v>91.800000000000011</v>
      </c>
      <c r="N9" s="25"/>
    </row>
    <row r="10" spans="1:14" ht="18.75" thickBot="1" x14ac:dyDescent="0.3">
      <c r="A10" s="14">
        <v>30</v>
      </c>
      <c r="B10" s="14"/>
      <c r="C10" s="15" t="s">
        <v>21</v>
      </c>
      <c r="D10" s="16">
        <v>3</v>
      </c>
      <c r="E10" s="17"/>
      <c r="F10" s="16"/>
      <c r="G10" s="18">
        <v>3.01</v>
      </c>
      <c r="H10" s="18">
        <f t="shared" si="0"/>
        <v>0</v>
      </c>
      <c r="I10" s="18">
        <f t="shared" si="1"/>
        <v>3.01</v>
      </c>
      <c r="J10" s="14">
        <v>4</v>
      </c>
      <c r="K10" s="19">
        <v>97</v>
      </c>
      <c r="L10" s="19"/>
      <c r="M10" s="24">
        <f>IF(N6&lt;8, N6*20*0, IF(N6&lt;15,N6*20*0, IF(N6&lt;22, N6*20*0, IF(N6 &lt;29, N6*20*0.11, IF(N6&lt;36,N6*20*0.12,IF(N6&lt;43,N6*20*0.11))))))</f>
        <v>59.4</v>
      </c>
      <c r="N10" s="26"/>
    </row>
    <row r="11" spans="1:14" ht="18.75" thickBot="1" x14ac:dyDescent="0.3">
      <c r="A11" s="14">
        <v>60</v>
      </c>
      <c r="B11" s="14"/>
      <c r="C11" s="15" t="s">
        <v>22</v>
      </c>
      <c r="D11" s="16">
        <v>3</v>
      </c>
      <c r="E11" s="14">
        <v>1.18</v>
      </c>
      <c r="F11" s="16"/>
      <c r="G11" s="18">
        <v>2.8</v>
      </c>
      <c r="H11" s="18">
        <f t="shared" si="0"/>
        <v>0</v>
      </c>
      <c r="I11" s="18">
        <f t="shared" si="1"/>
        <v>2.8</v>
      </c>
      <c r="J11" s="14"/>
      <c r="K11" s="19">
        <v>96</v>
      </c>
      <c r="L11" s="19"/>
      <c r="M11" s="24"/>
      <c r="N11" s="27"/>
    </row>
    <row r="12" spans="1:14" ht="18.75" thickBot="1" x14ac:dyDescent="0.3">
      <c r="A12" s="14">
        <v>60</v>
      </c>
      <c r="B12" s="14"/>
      <c r="C12" s="15" t="s">
        <v>23</v>
      </c>
      <c r="D12" s="16">
        <v>2</v>
      </c>
      <c r="E12" s="17"/>
      <c r="F12" s="16"/>
      <c r="G12" s="18">
        <v>2.5499999999999998</v>
      </c>
      <c r="H12" s="18">
        <f t="shared" si="0"/>
        <v>0</v>
      </c>
      <c r="I12" s="18">
        <f t="shared" si="1"/>
        <v>2.5499999999999998</v>
      </c>
      <c r="J12" s="14"/>
      <c r="K12" s="19">
        <v>95</v>
      </c>
      <c r="L12" s="19"/>
      <c r="M12" s="28"/>
      <c r="N12" s="29"/>
    </row>
    <row r="13" spans="1:14" ht="18.75" thickBot="1" x14ac:dyDescent="0.3">
      <c r="A13" s="14">
        <v>60</v>
      </c>
      <c r="B13" s="14"/>
      <c r="C13" s="15" t="s">
        <v>24</v>
      </c>
      <c r="D13" s="16">
        <v>3</v>
      </c>
      <c r="E13" s="30"/>
      <c r="F13" s="16"/>
      <c r="G13" s="18">
        <v>2.4900000000000002</v>
      </c>
      <c r="H13" s="18">
        <f t="shared" si="0"/>
        <v>0</v>
      </c>
      <c r="I13" s="18">
        <f t="shared" si="1"/>
        <v>2.4900000000000002</v>
      </c>
      <c r="J13" s="14"/>
      <c r="K13" s="19">
        <v>94</v>
      </c>
      <c r="L13" s="19"/>
      <c r="M13" s="31"/>
      <c r="N13" s="29"/>
    </row>
    <row r="14" spans="1:14" ht="18.75" thickBot="1" x14ac:dyDescent="0.3">
      <c r="A14" s="14">
        <v>30</v>
      </c>
      <c r="B14" s="14"/>
      <c r="C14" s="15" t="s">
        <v>25</v>
      </c>
      <c r="D14" s="16">
        <v>2</v>
      </c>
      <c r="E14" s="17"/>
      <c r="F14" s="16"/>
      <c r="G14" s="18">
        <v>2.2599999999999998</v>
      </c>
      <c r="H14" s="18">
        <f t="shared" si="0"/>
        <v>0</v>
      </c>
      <c r="I14" s="18">
        <f t="shared" si="1"/>
        <v>2.2599999999999998</v>
      </c>
      <c r="J14" s="14"/>
      <c r="K14" s="19">
        <v>93</v>
      </c>
      <c r="L14" s="19"/>
      <c r="M14" s="31"/>
      <c r="N14" s="29"/>
    </row>
    <row r="15" spans="1:14" ht="18.75" thickBot="1" x14ac:dyDescent="0.3">
      <c r="A15" s="14">
        <v>60</v>
      </c>
      <c r="B15" s="14"/>
      <c r="C15" s="15" t="s">
        <v>26</v>
      </c>
      <c r="D15" s="16">
        <v>1</v>
      </c>
      <c r="E15" s="32">
        <v>1.33</v>
      </c>
      <c r="F15" s="16"/>
      <c r="G15" s="18">
        <v>1.33</v>
      </c>
      <c r="H15" s="18">
        <v>0</v>
      </c>
      <c r="I15" s="18">
        <f t="shared" si="1"/>
        <v>1.33</v>
      </c>
      <c r="J15" s="23"/>
      <c r="K15" s="19">
        <v>92</v>
      </c>
      <c r="L15" s="19"/>
      <c r="M15" s="31"/>
      <c r="N15" s="29"/>
    </row>
    <row r="16" spans="1:14" ht="18.75" thickBot="1" x14ac:dyDescent="0.3">
      <c r="A16" s="14">
        <v>60</v>
      </c>
      <c r="B16" s="14"/>
      <c r="C16" s="15" t="s">
        <v>27</v>
      </c>
      <c r="D16" s="16">
        <v>1</v>
      </c>
      <c r="E16" s="32"/>
      <c r="F16" s="16"/>
      <c r="G16" s="18">
        <v>1.21</v>
      </c>
      <c r="H16" s="18">
        <f>F16*0.5</f>
        <v>0</v>
      </c>
      <c r="I16" s="18">
        <f t="shared" si="1"/>
        <v>1.21</v>
      </c>
      <c r="J16" s="14"/>
      <c r="K16" s="19">
        <v>91</v>
      </c>
      <c r="L16" s="19"/>
      <c r="M16" s="31"/>
      <c r="N16" s="29"/>
    </row>
    <row r="17" spans="1:14" ht="18.75" thickBot="1" x14ac:dyDescent="0.3">
      <c r="A17" s="14">
        <v>60</v>
      </c>
      <c r="B17" s="14"/>
      <c r="C17" s="15" t="s">
        <v>28</v>
      </c>
      <c r="D17" s="16">
        <v>1</v>
      </c>
      <c r="E17" s="14"/>
      <c r="F17" s="16"/>
      <c r="G17" s="18">
        <v>0.85</v>
      </c>
      <c r="H17" s="18">
        <f>F17*0.5</f>
        <v>0</v>
      </c>
      <c r="I17" s="18">
        <f t="shared" si="1"/>
        <v>0.85</v>
      </c>
      <c r="J17" s="14"/>
      <c r="K17" s="19">
        <v>90</v>
      </c>
      <c r="L17" s="19"/>
      <c r="M17" s="31"/>
      <c r="N17" s="29"/>
    </row>
    <row r="18" spans="1:14" ht="18.75" thickBot="1" x14ac:dyDescent="0.3">
      <c r="A18" s="14">
        <v>60</v>
      </c>
      <c r="B18" s="14"/>
      <c r="C18" s="15" t="s">
        <v>29</v>
      </c>
      <c r="D18" s="16">
        <v>1</v>
      </c>
      <c r="E18" s="17"/>
      <c r="F18" s="16"/>
      <c r="G18" s="18">
        <v>0.73</v>
      </c>
      <c r="H18" s="18">
        <f>F18*0.5</f>
        <v>0</v>
      </c>
      <c r="I18" s="18">
        <f t="shared" si="1"/>
        <v>0.73</v>
      </c>
      <c r="J18" s="14"/>
      <c r="K18" s="19">
        <v>89</v>
      </c>
      <c r="L18" s="19"/>
      <c r="M18" s="31"/>
      <c r="N18" s="29"/>
    </row>
    <row r="19" spans="1:14" ht="18.75" thickBot="1" x14ac:dyDescent="0.3">
      <c r="A19" s="14">
        <v>60</v>
      </c>
      <c r="B19" s="14"/>
      <c r="C19" s="15" t="s">
        <v>30</v>
      </c>
      <c r="D19" s="16">
        <v>0</v>
      </c>
      <c r="E19" s="32"/>
      <c r="F19" s="16"/>
      <c r="G19" s="18">
        <v>0</v>
      </c>
      <c r="H19" s="18">
        <f>F19*0.5</f>
        <v>0</v>
      </c>
      <c r="I19" s="18">
        <f t="shared" si="1"/>
        <v>0</v>
      </c>
      <c r="J19" s="14"/>
      <c r="K19" s="19">
        <v>84</v>
      </c>
      <c r="L19" s="19"/>
      <c r="M19" s="31"/>
      <c r="N19" s="29"/>
    </row>
    <row r="20" spans="1:14" ht="18.75" thickBot="1" x14ac:dyDescent="0.3">
      <c r="A20" s="14">
        <v>30</v>
      </c>
      <c r="B20" s="14"/>
      <c r="C20" s="15" t="s">
        <v>31</v>
      </c>
      <c r="D20" s="16">
        <v>0</v>
      </c>
      <c r="E20" s="17"/>
      <c r="F20" s="16"/>
      <c r="G20" s="18">
        <v>0</v>
      </c>
      <c r="H20" s="18">
        <f>F20*0.5</f>
        <v>0</v>
      </c>
      <c r="I20" s="18">
        <f t="shared" si="1"/>
        <v>0</v>
      </c>
      <c r="J20" s="14"/>
      <c r="K20" s="19">
        <v>84</v>
      </c>
      <c r="L20" s="19"/>
      <c r="M20" s="31"/>
      <c r="N20" s="29"/>
    </row>
    <row r="21" spans="1:14" ht="18.75" thickBot="1" x14ac:dyDescent="0.3">
      <c r="A21" s="14">
        <v>30</v>
      </c>
      <c r="B21" s="14"/>
      <c r="C21" s="15" t="s">
        <v>32</v>
      </c>
      <c r="D21" s="16">
        <v>0</v>
      </c>
      <c r="E21" s="14"/>
      <c r="F21" s="16"/>
      <c r="G21" s="18">
        <v>0</v>
      </c>
      <c r="H21" s="18">
        <v>0</v>
      </c>
      <c r="I21" s="18">
        <f t="shared" si="1"/>
        <v>0</v>
      </c>
      <c r="J21" s="14"/>
      <c r="K21" s="19">
        <v>84</v>
      </c>
      <c r="L21" s="19"/>
      <c r="M21" s="31"/>
      <c r="N21" s="29"/>
    </row>
    <row r="22" spans="1:14" ht="18.75" thickBot="1" x14ac:dyDescent="0.3">
      <c r="A22" s="14">
        <v>60</v>
      </c>
      <c r="B22" s="14"/>
      <c r="C22" s="15" t="s">
        <v>33</v>
      </c>
      <c r="D22" s="16">
        <v>0</v>
      </c>
      <c r="E22" s="30"/>
      <c r="F22" s="16"/>
      <c r="G22" s="18">
        <v>0</v>
      </c>
      <c r="H22" s="18">
        <f>F22*0.5</f>
        <v>0</v>
      </c>
      <c r="I22" s="18">
        <f t="shared" si="1"/>
        <v>0</v>
      </c>
      <c r="J22" s="14"/>
      <c r="K22" s="19">
        <v>84</v>
      </c>
      <c r="L22" s="19"/>
      <c r="M22" s="31"/>
      <c r="N22" s="29"/>
    </row>
    <row r="23" spans="1:14" ht="18.75" thickBot="1" x14ac:dyDescent="0.3">
      <c r="A23" s="14"/>
      <c r="B23" s="14"/>
      <c r="C23" s="15"/>
      <c r="D23" s="16"/>
      <c r="E23" s="32"/>
      <c r="F23" s="16"/>
      <c r="G23" s="18"/>
      <c r="H23" s="18"/>
      <c r="I23" s="18"/>
      <c r="J23" s="14"/>
      <c r="K23" s="19"/>
      <c r="L23" s="19"/>
      <c r="M23" s="31"/>
      <c r="N23" s="29"/>
    </row>
    <row r="24" spans="1:14" ht="18.75" thickBot="1" x14ac:dyDescent="0.3">
      <c r="A24" s="14"/>
      <c r="B24" s="14"/>
      <c r="C24" s="15"/>
      <c r="D24" s="14"/>
      <c r="E24" s="17"/>
      <c r="F24" s="16"/>
      <c r="G24" s="18"/>
      <c r="H24" s="18"/>
      <c r="I24" s="18"/>
      <c r="J24" s="14"/>
      <c r="K24" s="19"/>
      <c r="L24" s="19"/>
      <c r="M24" s="31"/>
      <c r="N24" s="29"/>
    </row>
    <row r="25" spans="1:14" ht="18.75" thickBot="1" x14ac:dyDescent="0.3">
      <c r="A25" s="14"/>
      <c r="B25" s="14"/>
      <c r="C25" s="15"/>
      <c r="D25" s="16"/>
      <c r="E25" s="30"/>
      <c r="F25" s="16"/>
      <c r="G25" s="18"/>
      <c r="H25" s="18"/>
      <c r="I25" s="18"/>
      <c r="J25" s="14"/>
      <c r="K25" s="19"/>
      <c r="L25" s="19"/>
      <c r="M25" s="31"/>
      <c r="N25" s="29"/>
    </row>
    <row r="26" spans="1:14" ht="18.75" thickBot="1" x14ac:dyDescent="0.3">
      <c r="A26" s="14"/>
      <c r="B26" s="14"/>
      <c r="C26" s="15"/>
      <c r="D26" s="16"/>
      <c r="E26" s="14"/>
      <c r="F26" s="16"/>
      <c r="G26" s="18"/>
      <c r="H26" s="18"/>
      <c r="I26" s="18"/>
      <c r="J26" s="14"/>
      <c r="K26" s="19"/>
      <c r="L26" s="19"/>
      <c r="M26" s="31"/>
      <c r="N26" s="29"/>
    </row>
    <row r="27" spans="1:14" ht="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  <c r="L27" s="3"/>
      <c r="M27" s="33"/>
      <c r="N27" s="2"/>
    </row>
    <row r="28" spans="1:14" ht="18" x14ac:dyDescent="0.25">
      <c r="A28" s="2"/>
      <c r="B28" s="2"/>
      <c r="C28" s="34"/>
      <c r="D28" s="34"/>
      <c r="E28" s="34"/>
      <c r="F28" s="34"/>
      <c r="G28" s="34" t="s">
        <v>34</v>
      </c>
      <c r="H28" s="33">
        <f>SUM(N6*30)</f>
        <v>810</v>
      </c>
      <c r="I28" s="2"/>
      <c r="J28" s="2"/>
      <c r="K28" s="3"/>
      <c r="L28" s="3"/>
      <c r="M28" s="2"/>
      <c r="N28" s="2"/>
    </row>
    <row r="29" spans="1:14" ht="18" x14ac:dyDescent="0.25">
      <c r="A29" s="2"/>
      <c r="B29" s="35" t="s">
        <v>35</v>
      </c>
      <c r="C29" s="36" t="s">
        <v>36</v>
      </c>
      <c r="D29" s="2">
        <f>SUM(D7:D26)</f>
        <v>26</v>
      </c>
      <c r="E29" s="34"/>
      <c r="F29" s="36"/>
      <c r="G29" s="34" t="s">
        <v>37</v>
      </c>
      <c r="H29" s="33">
        <f>SUM(M7:M26)</f>
        <v>540</v>
      </c>
      <c r="I29" s="2"/>
      <c r="J29" s="2"/>
      <c r="K29" s="3"/>
      <c r="L29" s="3"/>
      <c r="M29" s="2"/>
      <c r="N29" s="2"/>
    </row>
    <row r="30" spans="1:14" ht="18" x14ac:dyDescent="0.25">
      <c r="A30" s="2"/>
      <c r="B30" s="2"/>
      <c r="C30" s="36" t="s">
        <v>38</v>
      </c>
      <c r="D30" s="37">
        <f>SUM(I7:I18)</f>
        <v>27.52</v>
      </c>
      <c r="E30" s="34"/>
      <c r="F30" s="34"/>
      <c r="G30" s="34" t="s">
        <v>39</v>
      </c>
      <c r="H30" s="33">
        <f>SUM(N6*5)</f>
        <v>135</v>
      </c>
      <c r="I30" s="2"/>
      <c r="J30" s="2"/>
      <c r="K30" s="3"/>
      <c r="L30" s="3"/>
      <c r="M30" s="33"/>
      <c r="N30" s="2"/>
    </row>
    <row r="31" spans="1:14" ht="18" x14ac:dyDescent="0.25">
      <c r="A31" s="2"/>
      <c r="B31" s="2"/>
      <c r="C31" s="36" t="s">
        <v>40</v>
      </c>
      <c r="D31" s="37">
        <f>D30/D29</f>
        <v>1.0584615384615383</v>
      </c>
      <c r="E31" s="34"/>
      <c r="F31" s="34"/>
      <c r="G31" s="34" t="s">
        <v>41</v>
      </c>
      <c r="H31" s="33">
        <f>SUM(H29:H30)</f>
        <v>675</v>
      </c>
      <c r="I31" s="2"/>
      <c r="J31" s="2"/>
      <c r="K31" s="3"/>
      <c r="L31" s="3"/>
      <c r="M31" s="2"/>
      <c r="N31" s="2"/>
    </row>
    <row r="32" spans="1:14" ht="18" x14ac:dyDescent="0.25">
      <c r="A32" s="2"/>
      <c r="B32" s="2"/>
      <c r="C32" s="2"/>
      <c r="D32" s="2"/>
      <c r="E32" s="34"/>
      <c r="F32" s="34"/>
      <c r="G32" s="34" t="s">
        <v>42</v>
      </c>
      <c r="H32" s="33">
        <f>SUM(N6*5)</f>
        <v>135</v>
      </c>
      <c r="I32" s="2"/>
      <c r="J32" s="2"/>
      <c r="K32" s="3"/>
      <c r="L32" s="3"/>
      <c r="M32" s="2"/>
      <c r="N32" s="2"/>
    </row>
    <row r="33" spans="1:14" ht="15.75" x14ac:dyDescent="0.25">
      <c r="A33" s="38"/>
      <c r="B33" s="38"/>
      <c r="C33" s="39" t="s">
        <v>43</v>
      </c>
      <c r="D33" s="39" t="s">
        <v>44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15.75" x14ac:dyDescent="0.25">
      <c r="A34" s="38"/>
      <c r="B34" s="38"/>
      <c r="C34" s="38"/>
      <c r="D34" s="39" t="s">
        <v>45</v>
      </c>
      <c r="E34" s="38"/>
      <c r="F34" s="38"/>
      <c r="G34" s="38"/>
      <c r="H34" s="38"/>
      <c r="I34" s="38"/>
      <c r="J34" s="38"/>
      <c r="K34" s="40"/>
      <c r="L34" s="40"/>
      <c r="M34" s="38"/>
      <c r="N34" s="38"/>
    </row>
    <row r="35" spans="1:14" x14ac:dyDescent="0.25">
      <c r="C35" s="41" t="s">
        <v>46</v>
      </c>
      <c r="G35" s="42"/>
      <c r="H35" s="42"/>
    </row>
    <row r="36" spans="1:14" x14ac:dyDescent="0.25">
      <c r="G36" s="42"/>
      <c r="H36" s="42"/>
    </row>
    <row r="37" spans="1:14" x14ac:dyDescent="0.25">
      <c r="G37" s="42"/>
      <c r="H37" s="42"/>
    </row>
    <row r="38" spans="1:14" x14ac:dyDescent="0.25">
      <c r="G38" s="42"/>
      <c r="H38" s="42"/>
    </row>
    <row r="39" spans="1:14" x14ac:dyDescent="0.25">
      <c r="G39" s="42"/>
      <c r="H39" s="42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2023-09-27T21:32:17Z</dcterms:created>
  <dcterms:modified xsi:type="dcterms:W3CDTF">2023-09-27T21:52:46Z</dcterms:modified>
</cp:coreProperties>
</file>