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ww.BassClubofNorthTexas.com\files\"/>
    </mc:Choice>
  </mc:AlternateContent>
  <xr:revisionPtr revIDLastSave="0" documentId="8_{0D080428-64C0-42C4-8D82-FBAB010A53E8}" xr6:coauthVersionLast="47" xr6:coauthVersionMax="47" xr10:uidLastSave="{00000000-0000-0000-0000-000000000000}"/>
  <bookViews>
    <workbookView xWindow="-120" yWindow="-120" windowWidth="29040" windowHeight="15720" xr2:uid="{DF8E69B4-AB26-42EA-BA88-73473260D7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I11" i="1"/>
  <c r="H11" i="1"/>
  <c r="H10" i="1"/>
  <c r="I10" i="1" s="1"/>
  <c r="H9" i="1"/>
  <c r="I9" i="1" s="1"/>
  <c r="M8" i="1"/>
  <c r="H8" i="1"/>
  <c r="I8" i="1" s="1"/>
  <c r="H7" i="1"/>
  <c r="I7" i="1" s="1"/>
  <c r="N6" i="1"/>
  <c r="M7" i="1" s="1"/>
  <c r="D30" i="1" l="1"/>
  <c r="D31" i="1" s="1"/>
  <c r="H32" i="1"/>
  <c r="N7" i="1"/>
  <c r="M11" i="1"/>
  <c r="H30" i="1"/>
  <c r="M10" i="1"/>
  <c r="H28" i="1"/>
  <c r="M9" i="1"/>
  <c r="H29" i="1" s="1"/>
</calcChain>
</file>

<file path=xl/sharedStrings.xml><?xml version="1.0" encoding="utf-8"?>
<sst xmlns="http://schemas.openxmlformats.org/spreadsheetml/2006/main" count="49" uniqueCount="49">
  <si>
    <t>Bass Club of North Texas - Tournament Results</t>
  </si>
  <si>
    <t>Date:</t>
  </si>
  <si>
    <t xml:space="preserve">Lake:  </t>
  </si>
  <si>
    <t>Squaw Creek</t>
  </si>
  <si>
    <t>Entries</t>
  </si>
  <si>
    <t>Pd?</t>
  </si>
  <si>
    <t>Check in</t>
  </si>
  <si>
    <t>Name</t>
  </si>
  <si>
    <t># Fish</t>
  </si>
  <si>
    <t>Big Bass</t>
  </si>
  <si>
    <t># Dead</t>
  </si>
  <si>
    <t>Gross Weight</t>
  </si>
  <si>
    <t>Penalty</t>
  </si>
  <si>
    <t>Total Weight</t>
  </si>
  <si>
    <t>Place</t>
  </si>
  <si>
    <t>Points</t>
  </si>
  <si>
    <t>BB</t>
  </si>
  <si>
    <t>Pay out</t>
  </si>
  <si>
    <r>
      <rPr>
        <b/>
        <sz val="14"/>
        <rFont val="Arial"/>
        <family val="2"/>
      </rPr>
      <t>David Egge</t>
    </r>
    <r>
      <rPr>
        <sz val="14"/>
        <rFont val="Arial"/>
        <family val="2"/>
      </rPr>
      <t>, Kerry Kiker</t>
    </r>
  </si>
  <si>
    <t>Mike Scharf, Eric Krause</t>
  </si>
  <si>
    <t>Jim Young, Kyle Sandlin</t>
  </si>
  <si>
    <t>Todd Staton, Michael Vo</t>
  </si>
  <si>
    <t>Bo Rhodes, Fred Lockhart</t>
  </si>
  <si>
    <t>Bob Aldert</t>
  </si>
  <si>
    <t>Steve Sullivan, Danny Ray</t>
  </si>
  <si>
    <t>Joey Bryant, Alex Bryant</t>
  </si>
  <si>
    <t>Kirk Durossette, Jenny D</t>
  </si>
  <si>
    <t>Keith Prazak, Mike Wood</t>
  </si>
  <si>
    <t>Lucas Jenson</t>
  </si>
  <si>
    <t>Wayne Christian, Tamala Davis</t>
  </si>
  <si>
    <t>Brad Bridges, Cade Allen</t>
  </si>
  <si>
    <t>Greg Pope, Jay Gilbert</t>
  </si>
  <si>
    <t>Steve Treece</t>
  </si>
  <si>
    <t>Trey Allen, Colt Allen</t>
  </si>
  <si>
    <t>Bob LaPenna</t>
  </si>
  <si>
    <t>Beau Cook, Dave Howe</t>
  </si>
  <si>
    <t>Dan Allen</t>
  </si>
  <si>
    <t>Total Collected</t>
  </si>
  <si>
    <t>1st PL. BB</t>
  </si>
  <si>
    <t>Number of Fish Weighed</t>
  </si>
  <si>
    <t>Total Stringer</t>
  </si>
  <si>
    <t>Total Pounds Weighed</t>
  </si>
  <si>
    <t>Total BB</t>
  </si>
  <si>
    <t>Avg Per Fish</t>
  </si>
  <si>
    <t>Total Stringer/BB</t>
  </si>
  <si>
    <t>Total Club</t>
  </si>
  <si>
    <t>Eric Krause - guest</t>
  </si>
  <si>
    <t>Kirk paid twice</t>
  </si>
  <si>
    <t>Michael Vo - guest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</si>
</sst>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i/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1" applyFont="1" applyBorder="1"/>
    <xf numFmtId="0" fontId="4" fillId="0" borderId="2" xfId="1" applyFont="1" applyBorder="1"/>
    <xf numFmtId="164" fontId="5" fillId="0" borderId="2" xfId="1" applyNumberFormat="1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0" fontId="6" fillId="0" borderId="0" xfId="1" applyFont="1"/>
    <xf numFmtId="0" fontId="5" fillId="0" borderId="2" xfId="1" applyFont="1" applyBorder="1"/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left" wrapText="1"/>
    </xf>
    <xf numFmtId="0" fontId="7" fillId="0" borderId="0" xfId="1" applyFont="1"/>
    <xf numFmtId="0" fontId="7" fillId="0" borderId="0" xfId="1" applyFont="1" applyAlignment="1">
      <alignment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2" borderId="6" xfId="1" applyFont="1" applyFill="1" applyBorder="1"/>
    <xf numFmtId="2" fontId="2" fillId="3" borderId="6" xfId="1" applyNumberFormat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7" fillId="0" borderId="6" xfId="1" applyFont="1" applyBorder="1"/>
    <xf numFmtId="165" fontId="7" fillId="0" borderId="6" xfId="0" applyNumberFormat="1" applyFont="1" applyBorder="1"/>
    <xf numFmtId="165" fontId="3" fillId="0" borderId="6" xfId="0" applyNumberFormat="1" applyFont="1" applyBorder="1"/>
    <xf numFmtId="0" fontId="3" fillId="4" borderId="6" xfId="1" applyFont="1" applyFill="1" applyBorder="1" applyAlignment="1">
      <alignment horizontal="center" vertical="center"/>
    </xf>
    <xf numFmtId="4" fontId="7" fillId="0" borderId="6" xfId="1" applyNumberFormat="1" applyFont="1" applyBorder="1"/>
    <xf numFmtId="165" fontId="7" fillId="0" borderId="6" xfId="1" applyNumberFormat="1" applyFont="1" applyBorder="1"/>
    <xf numFmtId="4" fontId="3" fillId="0" borderId="6" xfId="1" applyNumberFormat="1" applyFont="1" applyBorder="1"/>
    <xf numFmtId="165" fontId="3" fillId="0" borderId="6" xfId="1" applyNumberFormat="1" applyFont="1" applyBorder="1" applyAlignment="1">
      <alignment horizontal="right"/>
    </xf>
    <xf numFmtId="2" fontId="3" fillId="0" borderId="6" xfId="1" applyNumberFormat="1" applyFont="1" applyBorder="1" applyAlignment="1">
      <alignment horizontal="right"/>
    </xf>
    <xf numFmtId="0" fontId="8" fillId="0" borderId="6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65" fontId="3" fillId="0" borderId="6" xfId="1" applyNumberFormat="1" applyFont="1" applyBorder="1"/>
    <xf numFmtId="0" fontId="3" fillId="0" borderId="6" xfId="1" applyFont="1" applyBorder="1" applyAlignment="1">
      <alignment horizontal="center" vertical="center" wrapText="1"/>
    </xf>
    <xf numFmtId="2" fontId="3" fillId="4" borderId="6" xfId="1" applyNumberFormat="1" applyFont="1" applyFill="1" applyBorder="1" applyAlignment="1">
      <alignment horizontal="center" vertical="center"/>
    </xf>
    <xf numFmtId="4" fontId="3" fillId="0" borderId="6" xfId="1" applyNumberFormat="1" applyFont="1" applyBorder="1" applyAlignment="1">
      <alignment horizontal="center" vertical="center"/>
    </xf>
    <xf numFmtId="0" fontId="3" fillId="0" borderId="6" xfId="0" applyFont="1" applyBorder="1"/>
    <xf numFmtId="0" fontId="3" fillId="0" borderId="6" xfId="1" applyFont="1" applyBorder="1" applyAlignment="1">
      <alignment horizontal="left" vertical="center"/>
    </xf>
    <xf numFmtId="0" fontId="3" fillId="2" borderId="0" xfId="1" applyFont="1" applyFill="1"/>
    <xf numFmtId="0" fontId="3" fillId="2" borderId="0" xfId="1" applyFont="1" applyFill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2" fontId="3" fillId="0" borderId="0" xfId="1" applyNumberFormat="1" applyFont="1" applyAlignment="1">
      <alignment horizontal="right"/>
    </xf>
    <xf numFmtId="4" fontId="7" fillId="0" borderId="0" xfId="1" applyNumberFormat="1" applyFont="1"/>
    <xf numFmtId="0" fontId="8" fillId="0" borderId="0" xfId="0" applyFont="1"/>
    <xf numFmtId="165" fontId="3" fillId="0" borderId="0" xfId="0" applyNumberFormat="1" applyFont="1"/>
    <xf numFmtId="2" fontId="8" fillId="3" borderId="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2" fontId="3" fillId="0" borderId="0" xfId="0" applyNumberFormat="1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left"/>
    </xf>
    <xf numFmtId="0" fontId="11" fillId="0" borderId="0" xfId="0" applyFont="1"/>
    <xf numFmtId="165" fontId="11" fillId="0" borderId="0" xfId="0" applyNumberFormat="1" applyFont="1"/>
    <xf numFmtId="0" fontId="0" fillId="0" borderId="0" xfId="0" applyAlignment="1">
      <alignment wrapText="1"/>
    </xf>
  </cellXfs>
  <cellStyles count="2">
    <cellStyle name="Normal" xfId="0" builtinId="0"/>
    <cellStyle name="Normal 3" xfId="1" xr:uid="{BC13100C-1609-4FA3-8069-00FDBE30A8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C23AC-FBAC-4C8D-B6E7-CB1AA23A9691}">
  <dimension ref="A1:O39"/>
  <sheetViews>
    <sheetView tabSelected="1" workbookViewId="0">
      <selection sqref="A1:K1"/>
    </sheetView>
  </sheetViews>
  <sheetFormatPr defaultRowHeight="15" x14ac:dyDescent="0.25"/>
  <cols>
    <col min="1" max="1" width="13.42578125" customWidth="1"/>
    <col min="2" max="2" width="12.140625" customWidth="1"/>
    <col min="3" max="3" width="40.5703125" customWidth="1"/>
    <col min="4" max="5" width="13.42578125" customWidth="1"/>
    <col min="6" max="6" width="11.85546875" customWidth="1"/>
    <col min="7" max="7" width="19" customWidth="1"/>
    <col min="8" max="10" width="13.42578125" customWidth="1"/>
    <col min="11" max="12" width="13.42578125" style="56" customWidth="1"/>
    <col min="13" max="13" width="14.7109375" customWidth="1"/>
    <col min="14" max="14" width="13.42578125" customWidth="1"/>
    <col min="17" max="17" width="18.5703125" customWidth="1"/>
    <col min="258" max="258" width="8.140625" customWidth="1"/>
    <col min="259" max="259" width="27.140625" customWidth="1"/>
    <col min="260" max="261" width="10.5703125" customWidth="1"/>
    <col min="262" max="262" width="11.140625" bestFit="1" customWidth="1"/>
    <col min="263" max="263" width="6.5703125" bestFit="1" customWidth="1"/>
    <col min="264" max="264" width="6.5703125" customWidth="1"/>
    <col min="265" max="265" width="12.5703125" customWidth="1"/>
    <col min="267" max="267" width="12.5703125" customWidth="1"/>
    <col min="268" max="268" width="8.5703125" customWidth="1"/>
    <col min="273" max="273" width="18.5703125" customWidth="1"/>
    <col min="514" max="514" width="8.140625" customWidth="1"/>
    <col min="515" max="515" width="27.140625" customWidth="1"/>
    <col min="516" max="517" width="10.5703125" customWidth="1"/>
    <col min="518" max="518" width="11.140625" bestFit="1" customWidth="1"/>
    <col min="519" max="519" width="6.5703125" bestFit="1" customWidth="1"/>
    <col min="520" max="520" width="6.5703125" customWidth="1"/>
    <col min="521" max="521" width="12.5703125" customWidth="1"/>
    <col min="523" max="523" width="12.5703125" customWidth="1"/>
    <col min="524" max="524" width="8.5703125" customWidth="1"/>
    <col min="529" max="529" width="18.5703125" customWidth="1"/>
    <col min="770" max="770" width="8.140625" customWidth="1"/>
    <col min="771" max="771" width="27.140625" customWidth="1"/>
    <col min="772" max="773" width="10.5703125" customWidth="1"/>
    <col min="774" max="774" width="11.140625" bestFit="1" customWidth="1"/>
    <col min="775" max="775" width="6.5703125" bestFit="1" customWidth="1"/>
    <col min="776" max="776" width="6.5703125" customWidth="1"/>
    <col min="777" max="777" width="12.5703125" customWidth="1"/>
    <col min="779" max="779" width="12.5703125" customWidth="1"/>
    <col min="780" max="780" width="8.5703125" customWidth="1"/>
    <col min="785" max="785" width="18.5703125" customWidth="1"/>
    <col min="1026" max="1026" width="8.140625" customWidth="1"/>
    <col min="1027" max="1027" width="27.140625" customWidth="1"/>
    <col min="1028" max="1029" width="10.5703125" customWidth="1"/>
    <col min="1030" max="1030" width="11.140625" bestFit="1" customWidth="1"/>
    <col min="1031" max="1031" width="6.5703125" bestFit="1" customWidth="1"/>
    <col min="1032" max="1032" width="6.5703125" customWidth="1"/>
    <col min="1033" max="1033" width="12.5703125" customWidth="1"/>
    <col min="1035" max="1035" width="12.5703125" customWidth="1"/>
    <col min="1036" max="1036" width="8.5703125" customWidth="1"/>
    <col min="1041" max="1041" width="18.5703125" customWidth="1"/>
    <col min="1282" max="1282" width="8.140625" customWidth="1"/>
    <col min="1283" max="1283" width="27.140625" customWidth="1"/>
    <col min="1284" max="1285" width="10.5703125" customWidth="1"/>
    <col min="1286" max="1286" width="11.140625" bestFit="1" customWidth="1"/>
    <col min="1287" max="1287" width="6.5703125" bestFit="1" customWidth="1"/>
    <col min="1288" max="1288" width="6.5703125" customWidth="1"/>
    <col min="1289" max="1289" width="12.5703125" customWidth="1"/>
    <col min="1291" max="1291" width="12.5703125" customWidth="1"/>
    <col min="1292" max="1292" width="8.5703125" customWidth="1"/>
    <col min="1297" max="1297" width="18.5703125" customWidth="1"/>
    <col min="1538" max="1538" width="8.140625" customWidth="1"/>
    <col min="1539" max="1539" width="27.140625" customWidth="1"/>
    <col min="1540" max="1541" width="10.5703125" customWidth="1"/>
    <col min="1542" max="1542" width="11.140625" bestFit="1" customWidth="1"/>
    <col min="1543" max="1543" width="6.5703125" bestFit="1" customWidth="1"/>
    <col min="1544" max="1544" width="6.5703125" customWidth="1"/>
    <col min="1545" max="1545" width="12.5703125" customWidth="1"/>
    <col min="1547" max="1547" width="12.5703125" customWidth="1"/>
    <col min="1548" max="1548" width="8.5703125" customWidth="1"/>
    <col min="1553" max="1553" width="18.5703125" customWidth="1"/>
    <col min="1794" max="1794" width="8.140625" customWidth="1"/>
    <col min="1795" max="1795" width="27.140625" customWidth="1"/>
    <col min="1796" max="1797" width="10.5703125" customWidth="1"/>
    <col min="1798" max="1798" width="11.140625" bestFit="1" customWidth="1"/>
    <col min="1799" max="1799" width="6.5703125" bestFit="1" customWidth="1"/>
    <col min="1800" max="1800" width="6.5703125" customWidth="1"/>
    <col min="1801" max="1801" width="12.5703125" customWidth="1"/>
    <col min="1803" max="1803" width="12.5703125" customWidth="1"/>
    <col min="1804" max="1804" width="8.5703125" customWidth="1"/>
    <col min="1809" max="1809" width="18.5703125" customWidth="1"/>
    <col min="2050" max="2050" width="8.140625" customWidth="1"/>
    <col min="2051" max="2051" width="27.140625" customWidth="1"/>
    <col min="2052" max="2053" width="10.5703125" customWidth="1"/>
    <col min="2054" max="2054" width="11.140625" bestFit="1" customWidth="1"/>
    <col min="2055" max="2055" width="6.5703125" bestFit="1" customWidth="1"/>
    <col min="2056" max="2056" width="6.5703125" customWidth="1"/>
    <col min="2057" max="2057" width="12.5703125" customWidth="1"/>
    <col min="2059" max="2059" width="12.5703125" customWidth="1"/>
    <col min="2060" max="2060" width="8.5703125" customWidth="1"/>
    <col min="2065" max="2065" width="18.5703125" customWidth="1"/>
    <col min="2306" max="2306" width="8.140625" customWidth="1"/>
    <col min="2307" max="2307" width="27.140625" customWidth="1"/>
    <col min="2308" max="2309" width="10.5703125" customWidth="1"/>
    <col min="2310" max="2310" width="11.140625" bestFit="1" customWidth="1"/>
    <col min="2311" max="2311" width="6.5703125" bestFit="1" customWidth="1"/>
    <col min="2312" max="2312" width="6.5703125" customWidth="1"/>
    <col min="2313" max="2313" width="12.5703125" customWidth="1"/>
    <col min="2315" max="2315" width="12.5703125" customWidth="1"/>
    <col min="2316" max="2316" width="8.5703125" customWidth="1"/>
    <col min="2321" max="2321" width="18.5703125" customWidth="1"/>
    <col min="2562" max="2562" width="8.140625" customWidth="1"/>
    <col min="2563" max="2563" width="27.140625" customWidth="1"/>
    <col min="2564" max="2565" width="10.5703125" customWidth="1"/>
    <col min="2566" max="2566" width="11.140625" bestFit="1" customWidth="1"/>
    <col min="2567" max="2567" width="6.5703125" bestFit="1" customWidth="1"/>
    <col min="2568" max="2568" width="6.5703125" customWidth="1"/>
    <col min="2569" max="2569" width="12.5703125" customWidth="1"/>
    <col min="2571" max="2571" width="12.5703125" customWidth="1"/>
    <col min="2572" max="2572" width="8.5703125" customWidth="1"/>
    <col min="2577" max="2577" width="18.5703125" customWidth="1"/>
    <col min="2818" max="2818" width="8.140625" customWidth="1"/>
    <col min="2819" max="2819" width="27.140625" customWidth="1"/>
    <col min="2820" max="2821" width="10.5703125" customWidth="1"/>
    <col min="2822" max="2822" width="11.140625" bestFit="1" customWidth="1"/>
    <col min="2823" max="2823" width="6.5703125" bestFit="1" customWidth="1"/>
    <col min="2824" max="2824" width="6.5703125" customWidth="1"/>
    <col min="2825" max="2825" width="12.5703125" customWidth="1"/>
    <col min="2827" max="2827" width="12.5703125" customWidth="1"/>
    <col min="2828" max="2828" width="8.5703125" customWidth="1"/>
    <col min="2833" max="2833" width="18.5703125" customWidth="1"/>
    <col min="3074" max="3074" width="8.140625" customWidth="1"/>
    <col min="3075" max="3075" width="27.140625" customWidth="1"/>
    <col min="3076" max="3077" width="10.5703125" customWidth="1"/>
    <col min="3078" max="3078" width="11.140625" bestFit="1" customWidth="1"/>
    <col min="3079" max="3079" width="6.5703125" bestFit="1" customWidth="1"/>
    <col min="3080" max="3080" width="6.5703125" customWidth="1"/>
    <col min="3081" max="3081" width="12.5703125" customWidth="1"/>
    <col min="3083" max="3083" width="12.5703125" customWidth="1"/>
    <col min="3084" max="3084" width="8.5703125" customWidth="1"/>
    <col min="3089" max="3089" width="18.5703125" customWidth="1"/>
    <col min="3330" max="3330" width="8.140625" customWidth="1"/>
    <col min="3331" max="3331" width="27.140625" customWidth="1"/>
    <col min="3332" max="3333" width="10.5703125" customWidth="1"/>
    <col min="3334" max="3334" width="11.140625" bestFit="1" customWidth="1"/>
    <col min="3335" max="3335" width="6.5703125" bestFit="1" customWidth="1"/>
    <col min="3336" max="3336" width="6.5703125" customWidth="1"/>
    <col min="3337" max="3337" width="12.5703125" customWidth="1"/>
    <col min="3339" max="3339" width="12.5703125" customWidth="1"/>
    <col min="3340" max="3340" width="8.5703125" customWidth="1"/>
    <col min="3345" max="3345" width="18.5703125" customWidth="1"/>
    <col min="3586" max="3586" width="8.140625" customWidth="1"/>
    <col min="3587" max="3587" width="27.140625" customWidth="1"/>
    <col min="3588" max="3589" width="10.5703125" customWidth="1"/>
    <col min="3590" max="3590" width="11.140625" bestFit="1" customWidth="1"/>
    <col min="3591" max="3591" width="6.5703125" bestFit="1" customWidth="1"/>
    <col min="3592" max="3592" width="6.5703125" customWidth="1"/>
    <col min="3593" max="3593" width="12.5703125" customWidth="1"/>
    <col min="3595" max="3595" width="12.5703125" customWidth="1"/>
    <col min="3596" max="3596" width="8.5703125" customWidth="1"/>
    <col min="3601" max="3601" width="18.5703125" customWidth="1"/>
    <col min="3842" max="3842" width="8.140625" customWidth="1"/>
    <col min="3843" max="3843" width="27.140625" customWidth="1"/>
    <col min="3844" max="3845" width="10.5703125" customWidth="1"/>
    <col min="3846" max="3846" width="11.140625" bestFit="1" customWidth="1"/>
    <col min="3847" max="3847" width="6.5703125" bestFit="1" customWidth="1"/>
    <col min="3848" max="3848" width="6.5703125" customWidth="1"/>
    <col min="3849" max="3849" width="12.5703125" customWidth="1"/>
    <col min="3851" max="3851" width="12.5703125" customWidth="1"/>
    <col min="3852" max="3852" width="8.5703125" customWidth="1"/>
    <col min="3857" max="3857" width="18.5703125" customWidth="1"/>
    <col min="4098" max="4098" width="8.140625" customWidth="1"/>
    <col min="4099" max="4099" width="27.140625" customWidth="1"/>
    <col min="4100" max="4101" width="10.5703125" customWidth="1"/>
    <col min="4102" max="4102" width="11.140625" bestFit="1" customWidth="1"/>
    <col min="4103" max="4103" width="6.5703125" bestFit="1" customWidth="1"/>
    <col min="4104" max="4104" width="6.5703125" customWidth="1"/>
    <col min="4105" max="4105" width="12.5703125" customWidth="1"/>
    <col min="4107" max="4107" width="12.5703125" customWidth="1"/>
    <col min="4108" max="4108" width="8.5703125" customWidth="1"/>
    <col min="4113" max="4113" width="18.5703125" customWidth="1"/>
    <col min="4354" max="4354" width="8.140625" customWidth="1"/>
    <col min="4355" max="4355" width="27.140625" customWidth="1"/>
    <col min="4356" max="4357" width="10.5703125" customWidth="1"/>
    <col min="4358" max="4358" width="11.140625" bestFit="1" customWidth="1"/>
    <col min="4359" max="4359" width="6.5703125" bestFit="1" customWidth="1"/>
    <col min="4360" max="4360" width="6.5703125" customWidth="1"/>
    <col min="4361" max="4361" width="12.5703125" customWidth="1"/>
    <col min="4363" max="4363" width="12.5703125" customWidth="1"/>
    <col min="4364" max="4364" width="8.5703125" customWidth="1"/>
    <col min="4369" max="4369" width="18.5703125" customWidth="1"/>
    <col min="4610" max="4610" width="8.140625" customWidth="1"/>
    <col min="4611" max="4611" width="27.140625" customWidth="1"/>
    <col min="4612" max="4613" width="10.5703125" customWidth="1"/>
    <col min="4614" max="4614" width="11.140625" bestFit="1" customWidth="1"/>
    <col min="4615" max="4615" width="6.5703125" bestFit="1" customWidth="1"/>
    <col min="4616" max="4616" width="6.5703125" customWidth="1"/>
    <col min="4617" max="4617" width="12.5703125" customWidth="1"/>
    <col min="4619" max="4619" width="12.5703125" customWidth="1"/>
    <col min="4620" max="4620" width="8.5703125" customWidth="1"/>
    <col min="4625" max="4625" width="18.5703125" customWidth="1"/>
    <col min="4866" max="4866" width="8.140625" customWidth="1"/>
    <col min="4867" max="4867" width="27.140625" customWidth="1"/>
    <col min="4868" max="4869" width="10.5703125" customWidth="1"/>
    <col min="4870" max="4870" width="11.140625" bestFit="1" customWidth="1"/>
    <col min="4871" max="4871" width="6.5703125" bestFit="1" customWidth="1"/>
    <col min="4872" max="4872" width="6.5703125" customWidth="1"/>
    <col min="4873" max="4873" width="12.5703125" customWidth="1"/>
    <col min="4875" max="4875" width="12.5703125" customWidth="1"/>
    <col min="4876" max="4876" width="8.5703125" customWidth="1"/>
    <col min="4881" max="4881" width="18.5703125" customWidth="1"/>
    <col min="5122" max="5122" width="8.140625" customWidth="1"/>
    <col min="5123" max="5123" width="27.140625" customWidth="1"/>
    <col min="5124" max="5125" width="10.5703125" customWidth="1"/>
    <col min="5126" max="5126" width="11.140625" bestFit="1" customWidth="1"/>
    <col min="5127" max="5127" width="6.5703125" bestFit="1" customWidth="1"/>
    <col min="5128" max="5128" width="6.5703125" customWidth="1"/>
    <col min="5129" max="5129" width="12.5703125" customWidth="1"/>
    <col min="5131" max="5131" width="12.5703125" customWidth="1"/>
    <col min="5132" max="5132" width="8.5703125" customWidth="1"/>
    <col min="5137" max="5137" width="18.5703125" customWidth="1"/>
    <col min="5378" max="5378" width="8.140625" customWidth="1"/>
    <col min="5379" max="5379" width="27.140625" customWidth="1"/>
    <col min="5380" max="5381" width="10.5703125" customWidth="1"/>
    <col min="5382" max="5382" width="11.140625" bestFit="1" customWidth="1"/>
    <col min="5383" max="5383" width="6.5703125" bestFit="1" customWidth="1"/>
    <col min="5384" max="5384" width="6.5703125" customWidth="1"/>
    <col min="5385" max="5385" width="12.5703125" customWidth="1"/>
    <col min="5387" max="5387" width="12.5703125" customWidth="1"/>
    <col min="5388" max="5388" width="8.5703125" customWidth="1"/>
    <col min="5393" max="5393" width="18.5703125" customWidth="1"/>
    <col min="5634" max="5634" width="8.140625" customWidth="1"/>
    <col min="5635" max="5635" width="27.140625" customWidth="1"/>
    <col min="5636" max="5637" width="10.5703125" customWidth="1"/>
    <col min="5638" max="5638" width="11.140625" bestFit="1" customWidth="1"/>
    <col min="5639" max="5639" width="6.5703125" bestFit="1" customWidth="1"/>
    <col min="5640" max="5640" width="6.5703125" customWidth="1"/>
    <col min="5641" max="5641" width="12.5703125" customWidth="1"/>
    <col min="5643" max="5643" width="12.5703125" customWidth="1"/>
    <col min="5644" max="5644" width="8.5703125" customWidth="1"/>
    <col min="5649" max="5649" width="18.5703125" customWidth="1"/>
    <col min="5890" max="5890" width="8.140625" customWidth="1"/>
    <col min="5891" max="5891" width="27.140625" customWidth="1"/>
    <col min="5892" max="5893" width="10.5703125" customWidth="1"/>
    <col min="5894" max="5894" width="11.140625" bestFit="1" customWidth="1"/>
    <col min="5895" max="5895" width="6.5703125" bestFit="1" customWidth="1"/>
    <col min="5896" max="5896" width="6.5703125" customWidth="1"/>
    <col min="5897" max="5897" width="12.5703125" customWidth="1"/>
    <col min="5899" max="5899" width="12.5703125" customWidth="1"/>
    <col min="5900" max="5900" width="8.5703125" customWidth="1"/>
    <col min="5905" max="5905" width="18.5703125" customWidth="1"/>
    <col min="6146" max="6146" width="8.140625" customWidth="1"/>
    <col min="6147" max="6147" width="27.140625" customWidth="1"/>
    <col min="6148" max="6149" width="10.5703125" customWidth="1"/>
    <col min="6150" max="6150" width="11.140625" bestFit="1" customWidth="1"/>
    <col min="6151" max="6151" width="6.5703125" bestFit="1" customWidth="1"/>
    <col min="6152" max="6152" width="6.5703125" customWidth="1"/>
    <col min="6153" max="6153" width="12.5703125" customWidth="1"/>
    <col min="6155" max="6155" width="12.5703125" customWidth="1"/>
    <col min="6156" max="6156" width="8.5703125" customWidth="1"/>
    <col min="6161" max="6161" width="18.5703125" customWidth="1"/>
    <col min="6402" max="6402" width="8.140625" customWidth="1"/>
    <col min="6403" max="6403" width="27.140625" customWidth="1"/>
    <col min="6404" max="6405" width="10.5703125" customWidth="1"/>
    <col min="6406" max="6406" width="11.140625" bestFit="1" customWidth="1"/>
    <col min="6407" max="6407" width="6.5703125" bestFit="1" customWidth="1"/>
    <col min="6408" max="6408" width="6.5703125" customWidth="1"/>
    <col min="6409" max="6409" width="12.5703125" customWidth="1"/>
    <col min="6411" max="6411" width="12.5703125" customWidth="1"/>
    <col min="6412" max="6412" width="8.5703125" customWidth="1"/>
    <col min="6417" max="6417" width="18.5703125" customWidth="1"/>
    <col min="6658" max="6658" width="8.140625" customWidth="1"/>
    <col min="6659" max="6659" width="27.140625" customWidth="1"/>
    <col min="6660" max="6661" width="10.5703125" customWidth="1"/>
    <col min="6662" max="6662" width="11.140625" bestFit="1" customWidth="1"/>
    <col min="6663" max="6663" width="6.5703125" bestFit="1" customWidth="1"/>
    <col min="6664" max="6664" width="6.5703125" customWidth="1"/>
    <col min="6665" max="6665" width="12.5703125" customWidth="1"/>
    <col min="6667" max="6667" width="12.5703125" customWidth="1"/>
    <col min="6668" max="6668" width="8.5703125" customWidth="1"/>
    <col min="6673" max="6673" width="18.5703125" customWidth="1"/>
    <col min="6914" max="6914" width="8.140625" customWidth="1"/>
    <col min="6915" max="6915" width="27.140625" customWidth="1"/>
    <col min="6916" max="6917" width="10.5703125" customWidth="1"/>
    <col min="6918" max="6918" width="11.140625" bestFit="1" customWidth="1"/>
    <col min="6919" max="6919" width="6.5703125" bestFit="1" customWidth="1"/>
    <col min="6920" max="6920" width="6.5703125" customWidth="1"/>
    <col min="6921" max="6921" width="12.5703125" customWidth="1"/>
    <col min="6923" max="6923" width="12.5703125" customWidth="1"/>
    <col min="6924" max="6924" width="8.5703125" customWidth="1"/>
    <col min="6929" max="6929" width="18.5703125" customWidth="1"/>
    <col min="7170" max="7170" width="8.140625" customWidth="1"/>
    <col min="7171" max="7171" width="27.140625" customWidth="1"/>
    <col min="7172" max="7173" width="10.5703125" customWidth="1"/>
    <col min="7174" max="7174" width="11.140625" bestFit="1" customWidth="1"/>
    <col min="7175" max="7175" width="6.5703125" bestFit="1" customWidth="1"/>
    <col min="7176" max="7176" width="6.5703125" customWidth="1"/>
    <col min="7177" max="7177" width="12.5703125" customWidth="1"/>
    <col min="7179" max="7179" width="12.5703125" customWidth="1"/>
    <col min="7180" max="7180" width="8.5703125" customWidth="1"/>
    <col min="7185" max="7185" width="18.5703125" customWidth="1"/>
    <col min="7426" max="7426" width="8.140625" customWidth="1"/>
    <col min="7427" max="7427" width="27.140625" customWidth="1"/>
    <col min="7428" max="7429" width="10.5703125" customWidth="1"/>
    <col min="7430" max="7430" width="11.140625" bestFit="1" customWidth="1"/>
    <col min="7431" max="7431" width="6.5703125" bestFit="1" customWidth="1"/>
    <col min="7432" max="7432" width="6.5703125" customWidth="1"/>
    <col min="7433" max="7433" width="12.5703125" customWidth="1"/>
    <col min="7435" max="7435" width="12.5703125" customWidth="1"/>
    <col min="7436" max="7436" width="8.5703125" customWidth="1"/>
    <col min="7441" max="7441" width="18.5703125" customWidth="1"/>
    <col min="7682" max="7682" width="8.140625" customWidth="1"/>
    <col min="7683" max="7683" width="27.140625" customWidth="1"/>
    <col min="7684" max="7685" width="10.5703125" customWidth="1"/>
    <col min="7686" max="7686" width="11.140625" bestFit="1" customWidth="1"/>
    <col min="7687" max="7687" width="6.5703125" bestFit="1" customWidth="1"/>
    <col min="7688" max="7688" width="6.5703125" customWidth="1"/>
    <col min="7689" max="7689" width="12.5703125" customWidth="1"/>
    <col min="7691" max="7691" width="12.5703125" customWidth="1"/>
    <col min="7692" max="7692" width="8.5703125" customWidth="1"/>
    <col min="7697" max="7697" width="18.5703125" customWidth="1"/>
    <col min="7938" max="7938" width="8.140625" customWidth="1"/>
    <col min="7939" max="7939" width="27.140625" customWidth="1"/>
    <col min="7940" max="7941" width="10.5703125" customWidth="1"/>
    <col min="7942" max="7942" width="11.140625" bestFit="1" customWidth="1"/>
    <col min="7943" max="7943" width="6.5703125" bestFit="1" customWidth="1"/>
    <col min="7944" max="7944" width="6.5703125" customWidth="1"/>
    <col min="7945" max="7945" width="12.5703125" customWidth="1"/>
    <col min="7947" max="7947" width="12.5703125" customWidth="1"/>
    <col min="7948" max="7948" width="8.5703125" customWidth="1"/>
    <col min="7953" max="7953" width="18.5703125" customWidth="1"/>
    <col min="8194" max="8194" width="8.140625" customWidth="1"/>
    <col min="8195" max="8195" width="27.140625" customWidth="1"/>
    <col min="8196" max="8197" width="10.5703125" customWidth="1"/>
    <col min="8198" max="8198" width="11.140625" bestFit="1" customWidth="1"/>
    <col min="8199" max="8199" width="6.5703125" bestFit="1" customWidth="1"/>
    <col min="8200" max="8200" width="6.5703125" customWidth="1"/>
    <col min="8201" max="8201" width="12.5703125" customWidth="1"/>
    <col min="8203" max="8203" width="12.5703125" customWidth="1"/>
    <col min="8204" max="8204" width="8.5703125" customWidth="1"/>
    <col min="8209" max="8209" width="18.5703125" customWidth="1"/>
    <col min="8450" max="8450" width="8.140625" customWidth="1"/>
    <col min="8451" max="8451" width="27.140625" customWidth="1"/>
    <col min="8452" max="8453" width="10.5703125" customWidth="1"/>
    <col min="8454" max="8454" width="11.140625" bestFit="1" customWidth="1"/>
    <col min="8455" max="8455" width="6.5703125" bestFit="1" customWidth="1"/>
    <col min="8456" max="8456" width="6.5703125" customWidth="1"/>
    <col min="8457" max="8457" width="12.5703125" customWidth="1"/>
    <col min="8459" max="8459" width="12.5703125" customWidth="1"/>
    <col min="8460" max="8460" width="8.5703125" customWidth="1"/>
    <col min="8465" max="8465" width="18.5703125" customWidth="1"/>
    <col min="8706" max="8706" width="8.140625" customWidth="1"/>
    <col min="8707" max="8707" width="27.140625" customWidth="1"/>
    <col min="8708" max="8709" width="10.5703125" customWidth="1"/>
    <col min="8710" max="8710" width="11.140625" bestFit="1" customWidth="1"/>
    <col min="8711" max="8711" width="6.5703125" bestFit="1" customWidth="1"/>
    <col min="8712" max="8712" width="6.5703125" customWidth="1"/>
    <col min="8713" max="8713" width="12.5703125" customWidth="1"/>
    <col min="8715" max="8715" width="12.5703125" customWidth="1"/>
    <col min="8716" max="8716" width="8.5703125" customWidth="1"/>
    <col min="8721" max="8721" width="18.5703125" customWidth="1"/>
    <col min="8962" max="8962" width="8.140625" customWidth="1"/>
    <col min="8963" max="8963" width="27.140625" customWidth="1"/>
    <col min="8964" max="8965" width="10.5703125" customWidth="1"/>
    <col min="8966" max="8966" width="11.140625" bestFit="1" customWidth="1"/>
    <col min="8967" max="8967" width="6.5703125" bestFit="1" customWidth="1"/>
    <col min="8968" max="8968" width="6.5703125" customWidth="1"/>
    <col min="8969" max="8969" width="12.5703125" customWidth="1"/>
    <col min="8971" max="8971" width="12.5703125" customWidth="1"/>
    <col min="8972" max="8972" width="8.5703125" customWidth="1"/>
    <col min="8977" max="8977" width="18.5703125" customWidth="1"/>
    <col min="9218" max="9218" width="8.140625" customWidth="1"/>
    <col min="9219" max="9219" width="27.140625" customWidth="1"/>
    <col min="9220" max="9221" width="10.5703125" customWidth="1"/>
    <col min="9222" max="9222" width="11.140625" bestFit="1" customWidth="1"/>
    <col min="9223" max="9223" width="6.5703125" bestFit="1" customWidth="1"/>
    <col min="9224" max="9224" width="6.5703125" customWidth="1"/>
    <col min="9225" max="9225" width="12.5703125" customWidth="1"/>
    <col min="9227" max="9227" width="12.5703125" customWidth="1"/>
    <col min="9228" max="9228" width="8.5703125" customWidth="1"/>
    <col min="9233" max="9233" width="18.5703125" customWidth="1"/>
    <col min="9474" max="9474" width="8.140625" customWidth="1"/>
    <col min="9475" max="9475" width="27.140625" customWidth="1"/>
    <col min="9476" max="9477" width="10.5703125" customWidth="1"/>
    <col min="9478" max="9478" width="11.140625" bestFit="1" customWidth="1"/>
    <col min="9479" max="9479" width="6.5703125" bestFit="1" customWidth="1"/>
    <col min="9480" max="9480" width="6.5703125" customWidth="1"/>
    <col min="9481" max="9481" width="12.5703125" customWidth="1"/>
    <col min="9483" max="9483" width="12.5703125" customWidth="1"/>
    <col min="9484" max="9484" width="8.5703125" customWidth="1"/>
    <col min="9489" max="9489" width="18.5703125" customWidth="1"/>
    <col min="9730" max="9730" width="8.140625" customWidth="1"/>
    <col min="9731" max="9731" width="27.140625" customWidth="1"/>
    <col min="9732" max="9733" width="10.5703125" customWidth="1"/>
    <col min="9734" max="9734" width="11.140625" bestFit="1" customWidth="1"/>
    <col min="9735" max="9735" width="6.5703125" bestFit="1" customWidth="1"/>
    <col min="9736" max="9736" width="6.5703125" customWidth="1"/>
    <col min="9737" max="9737" width="12.5703125" customWidth="1"/>
    <col min="9739" max="9739" width="12.5703125" customWidth="1"/>
    <col min="9740" max="9740" width="8.5703125" customWidth="1"/>
    <col min="9745" max="9745" width="18.5703125" customWidth="1"/>
    <col min="9986" max="9986" width="8.140625" customWidth="1"/>
    <col min="9987" max="9987" width="27.140625" customWidth="1"/>
    <col min="9988" max="9989" width="10.5703125" customWidth="1"/>
    <col min="9990" max="9990" width="11.140625" bestFit="1" customWidth="1"/>
    <col min="9991" max="9991" width="6.5703125" bestFit="1" customWidth="1"/>
    <col min="9992" max="9992" width="6.5703125" customWidth="1"/>
    <col min="9993" max="9993" width="12.5703125" customWidth="1"/>
    <col min="9995" max="9995" width="12.5703125" customWidth="1"/>
    <col min="9996" max="9996" width="8.5703125" customWidth="1"/>
    <col min="10001" max="10001" width="18.5703125" customWidth="1"/>
    <col min="10242" max="10242" width="8.140625" customWidth="1"/>
    <col min="10243" max="10243" width="27.140625" customWidth="1"/>
    <col min="10244" max="10245" width="10.5703125" customWidth="1"/>
    <col min="10246" max="10246" width="11.140625" bestFit="1" customWidth="1"/>
    <col min="10247" max="10247" width="6.5703125" bestFit="1" customWidth="1"/>
    <col min="10248" max="10248" width="6.5703125" customWidth="1"/>
    <col min="10249" max="10249" width="12.5703125" customWidth="1"/>
    <col min="10251" max="10251" width="12.5703125" customWidth="1"/>
    <col min="10252" max="10252" width="8.5703125" customWidth="1"/>
    <col min="10257" max="10257" width="18.5703125" customWidth="1"/>
    <col min="10498" max="10498" width="8.140625" customWidth="1"/>
    <col min="10499" max="10499" width="27.140625" customWidth="1"/>
    <col min="10500" max="10501" width="10.5703125" customWidth="1"/>
    <col min="10502" max="10502" width="11.140625" bestFit="1" customWidth="1"/>
    <col min="10503" max="10503" width="6.5703125" bestFit="1" customWidth="1"/>
    <col min="10504" max="10504" width="6.5703125" customWidth="1"/>
    <col min="10505" max="10505" width="12.5703125" customWidth="1"/>
    <col min="10507" max="10507" width="12.5703125" customWidth="1"/>
    <col min="10508" max="10508" width="8.5703125" customWidth="1"/>
    <col min="10513" max="10513" width="18.5703125" customWidth="1"/>
    <col min="10754" max="10754" width="8.140625" customWidth="1"/>
    <col min="10755" max="10755" width="27.140625" customWidth="1"/>
    <col min="10756" max="10757" width="10.5703125" customWidth="1"/>
    <col min="10758" max="10758" width="11.140625" bestFit="1" customWidth="1"/>
    <col min="10759" max="10759" width="6.5703125" bestFit="1" customWidth="1"/>
    <col min="10760" max="10760" width="6.5703125" customWidth="1"/>
    <col min="10761" max="10761" width="12.5703125" customWidth="1"/>
    <col min="10763" max="10763" width="12.5703125" customWidth="1"/>
    <col min="10764" max="10764" width="8.5703125" customWidth="1"/>
    <col min="10769" max="10769" width="18.5703125" customWidth="1"/>
    <col min="11010" max="11010" width="8.140625" customWidth="1"/>
    <col min="11011" max="11011" width="27.140625" customWidth="1"/>
    <col min="11012" max="11013" width="10.5703125" customWidth="1"/>
    <col min="11014" max="11014" width="11.140625" bestFit="1" customWidth="1"/>
    <col min="11015" max="11015" width="6.5703125" bestFit="1" customWidth="1"/>
    <col min="11016" max="11016" width="6.5703125" customWidth="1"/>
    <col min="11017" max="11017" width="12.5703125" customWidth="1"/>
    <col min="11019" max="11019" width="12.5703125" customWidth="1"/>
    <col min="11020" max="11020" width="8.5703125" customWidth="1"/>
    <col min="11025" max="11025" width="18.5703125" customWidth="1"/>
    <col min="11266" max="11266" width="8.140625" customWidth="1"/>
    <col min="11267" max="11267" width="27.140625" customWidth="1"/>
    <col min="11268" max="11269" width="10.5703125" customWidth="1"/>
    <col min="11270" max="11270" width="11.140625" bestFit="1" customWidth="1"/>
    <col min="11271" max="11271" width="6.5703125" bestFit="1" customWidth="1"/>
    <col min="11272" max="11272" width="6.5703125" customWidth="1"/>
    <col min="11273" max="11273" width="12.5703125" customWidth="1"/>
    <col min="11275" max="11275" width="12.5703125" customWidth="1"/>
    <col min="11276" max="11276" width="8.5703125" customWidth="1"/>
    <col min="11281" max="11281" width="18.5703125" customWidth="1"/>
    <col min="11522" max="11522" width="8.140625" customWidth="1"/>
    <col min="11523" max="11523" width="27.140625" customWidth="1"/>
    <col min="11524" max="11525" width="10.5703125" customWidth="1"/>
    <col min="11526" max="11526" width="11.140625" bestFit="1" customWidth="1"/>
    <col min="11527" max="11527" width="6.5703125" bestFit="1" customWidth="1"/>
    <col min="11528" max="11528" width="6.5703125" customWidth="1"/>
    <col min="11529" max="11529" width="12.5703125" customWidth="1"/>
    <col min="11531" max="11531" width="12.5703125" customWidth="1"/>
    <col min="11532" max="11532" width="8.5703125" customWidth="1"/>
    <col min="11537" max="11537" width="18.5703125" customWidth="1"/>
    <col min="11778" max="11778" width="8.140625" customWidth="1"/>
    <col min="11779" max="11779" width="27.140625" customWidth="1"/>
    <col min="11780" max="11781" width="10.5703125" customWidth="1"/>
    <col min="11782" max="11782" width="11.140625" bestFit="1" customWidth="1"/>
    <col min="11783" max="11783" width="6.5703125" bestFit="1" customWidth="1"/>
    <col min="11784" max="11784" width="6.5703125" customWidth="1"/>
    <col min="11785" max="11785" width="12.5703125" customWidth="1"/>
    <col min="11787" max="11787" width="12.5703125" customWidth="1"/>
    <col min="11788" max="11788" width="8.5703125" customWidth="1"/>
    <col min="11793" max="11793" width="18.5703125" customWidth="1"/>
    <col min="12034" max="12034" width="8.140625" customWidth="1"/>
    <col min="12035" max="12035" width="27.140625" customWidth="1"/>
    <col min="12036" max="12037" width="10.5703125" customWidth="1"/>
    <col min="12038" max="12038" width="11.140625" bestFit="1" customWidth="1"/>
    <col min="12039" max="12039" width="6.5703125" bestFit="1" customWidth="1"/>
    <col min="12040" max="12040" width="6.5703125" customWidth="1"/>
    <col min="12041" max="12041" width="12.5703125" customWidth="1"/>
    <col min="12043" max="12043" width="12.5703125" customWidth="1"/>
    <col min="12044" max="12044" width="8.5703125" customWidth="1"/>
    <col min="12049" max="12049" width="18.5703125" customWidth="1"/>
    <col min="12290" max="12290" width="8.140625" customWidth="1"/>
    <col min="12291" max="12291" width="27.140625" customWidth="1"/>
    <col min="12292" max="12293" width="10.5703125" customWidth="1"/>
    <col min="12294" max="12294" width="11.140625" bestFit="1" customWidth="1"/>
    <col min="12295" max="12295" width="6.5703125" bestFit="1" customWidth="1"/>
    <col min="12296" max="12296" width="6.5703125" customWidth="1"/>
    <col min="12297" max="12297" width="12.5703125" customWidth="1"/>
    <col min="12299" max="12299" width="12.5703125" customWidth="1"/>
    <col min="12300" max="12300" width="8.5703125" customWidth="1"/>
    <col min="12305" max="12305" width="18.5703125" customWidth="1"/>
    <col min="12546" max="12546" width="8.140625" customWidth="1"/>
    <col min="12547" max="12547" width="27.140625" customWidth="1"/>
    <col min="12548" max="12549" width="10.5703125" customWidth="1"/>
    <col min="12550" max="12550" width="11.140625" bestFit="1" customWidth="1"/>
    <col min="12551" max="12551" width="6.5703125" bestFit="1" customWidth="1"/>
    <col min="12552" max="12552" width="6.5703125" customWidth="1"/>
    <col min="12553" max="12553" width="12.5703125" customWidth="1"/>
    <col min="12555" max="12555" width="12.5703125" customWidth="1"/>
    <col min="12556" max="12556" width="8.5703125" customWidth="1"/>
    <col min="12561" max="12561" width="18.5703125" customWidth="1"/>
    <col min="12802" max="12802" width="8.140625" customWidth="1"/>
    <col min="12803" max="12803" width="27.140625" customWidth="1"/>
    <col min="12804" max="12805" width="10.5703125" customWidth="1"/>
    <col min="12806" max="12806" width="11.140625" bestFit="1" customWidth="1"/>
    <col min="12807" max="12807" width="6.5703125" bestFit="1" customWidth="1"/>
    <col min="12808" max="12808" width="6.5703125" customWidth="1"/>
    <col min="12809" max="12809" width="12.5703125" customWidth="1"/>
    <col min="12811" max="12811" width="12.5703125" customWidth="1"/>
    <col min="12812" max="12812" width="8.5703125" customWidth="1"/>
    <col min="12817" max="12817" width="18.5703125" customWidth="1"/>
    <col min="13058" max="13058" width="8.140625" customWidth="1"/>
    <col min="13059" max="13059" width="27.140625" customWidth="1"/>
    <col min="13060" max="13061" width="10.5703125" customWidth="1"/>
    <col min="13062" max="13062" width="11.140625" bestFit="1" customWidth="1"/>
    <col min="13063" max="13063" width="6.5703125" bestFit="1" customWidth="1"/>
    <col min="13064" max="13064" width="6.5703125" customWidth="1"/>
    <col min="13065" max="13065" width="12.5703125" customWidth="1"/>
    <col min="13067" max="13067" width="12.5703125" customWidth="1"/>
    <col min="13068" max="13068" width="8.5703125" customWidth="1"/>
    <col min="13073" max="13073" width="18.5703125" customWidth="1"/>
    <col min="13314" max="13314" width="8.140625" customWidth="1"/>
    <col min="13315" max="13315" width="27.140625" customWidth="1"/>
    <col min="13316" max="13317" width="10.5703125" customWidth="1"/>
    <col min="13318" max="13318" width="11.140625" bestFit="1" customWidth="1"/>
    <col min="13319" max="13319" width="6.5703125" bestFit="1" customWidth="1"/>
    <col min="13320" max="13320" width="6.5703125" customWidth="1"/>
    <col min="13321" max="13321" width="12.5703125" customWidth="1"/>
    <col min="13323" max="13323" width="12.5703125" customWidth="1"/>
    <col min="13324" max="13324" width="8.5703125" customWidth="1"/>
    <col min="13329" max="13329" width="18.5703125" customWidth="1"/>
    <col min="13570" max="13570" width="8.140625" customWidth="1"/>
    <col min="13571" max="13571" width="27.140625" customWidth="1"/>
    <col min="13572" max="13573" width="10.5703125" customWidth="1"/>
    <col min="13574" max="13574" width="11.140625" bestFit="1" customWidth="1"/>
    <col min="13575" max="13575" width="6.5703125" bestFit="1" customWidth="1"/>
    <col min="13576" max="13576" width="6.5703125" customWidth="1"/>
    <col min="13577" max="13577" width="12.5703125" customWidth="1"/>
    <col min="13579" max="13579" width="12.5703125" customWidth="1"/>
    <col min="13580" max="13580" width="8.5703125" customWidth="1"/>
    <col min="13585" max="13585" width="18.5703125" customWidth="1"/>
    <col min="13826" max="13826" width="8.140625" customWidth="1"/>
    <col min="13827" max="13827" width="27.140625" customWidth="1"/>
    <col min="13828" max="13829" width="10.5703125" customWidth="1"/>
    <col min="13830" max="13830" width="11.140625" bestFit="1" customWidth="1"/>
    <col min="13831" max="13831" width="6.5703125" bestFit="1" customWidth="1"/>
    <col min="13832" max="13832" width="6.5703125" customWidth="1"/>
    <col min="13833" max="13833" width="12.5703125" customWidth="1"/>
    <col min="13835" max="13835" width="12.5703125" customWidth="1"/>
    <col min="13836" max="13836" width="8.5703125" customWidth="1"/>
    <col min="13841" max="13841" width="18.5703125" customWidth="1"/>
    <col min="14082" max="14082" width="8.140625" customWidth="1"/>
    <col min="14083" max="14083" width="27.140625" customWidth="1"/>
    <col min="14084" max="14085" width="10.5703125" customWidth="1"/>
    <col min="14086" max="14086" width="11.140625" bestFit="1" customWidth="1"/>
    <col min="14087" max="14087" width="6.5703125" bestFit="1" customWidth="1"/>
    <col min="14088" max="14088" width="6.5703125" customWidth="1"/>
    <col min="14089" max="14089" width="12.5703125" customWidth="1"/>
    <col min="14091" max="14091" width="12.5703125" customWidth="1"/>
    <col min="14092" max="14092" width="8.5703125" customWidth="1"/>
    <col min="14097" max="14097" width="18.5703125" customWidth="1"/>
    <col min="14338" max="14338" width="8.140625" customWidth="1"/>
    <col min="14339" max="14339" width="27.140625" customWidth="1"/>
    <col min="14340" max="14341" width="10.5703125" customWidth="1"/>
    <col min="14342" max="14342" width="11.140625" bestFit="1" customWidth="1"/>
    <col min="14343" max="14343" width="6.5703125" bestFit="1" customWidth="1"/>
    <col min="14344" max="14344" width="6.5703125" customWidth="1"/>
    <col min="14345" max="14345" width="12.5703125" customWidth="1"/>
    <col min="14347" max="14347" width="12.5703125" customWidth="1"/>
    <col min="14348" max="14348" width="8.5703125" customWidth="1"/>
    <col min="14353" max="14353" width="18.5703125" customWidth="1"/>
    <col min="14594" max="14594" width="8.140625" customWidth="1"/>
    <col min="14595" max="14595" width="27.140625" customWidth="1"/>
    <col min="14596" max="14597" width="10.5703125" customWidth="1"/>
    <col min="14598" max="14598" width="11.140625" bestFit="1" customWidth="1"/>
    <col min="14599" max="14599" width="6.5703125" bestFit="1" customWidth="1"/>
    <col min="14600" max="14600" width="6.5703125" customWidth="1"/>
    <col min="14601" max="14601" width="12.5703125" customWidth="1"/>
    <col min="14603" max="14603" width="12.5703125" customWidth="1"/>
    <col min="14604" max="14604" width="8.5703125" customWidth="1"/>
    <col min="14609" max="14609" width="18.5703125" customWidth="1"/>
    <col min="14850" max="14850" width="8.140625" customWidth="1"/>
    <col min="14851" max="14851" width="27.140625" customWidth="1"/>
    <col min="14852" max="14853" width="10.5703125" customWidth="1"/>
    <col min="14854" max="14854" width="11.140625" bestFit="1" customWidth="1"/>
    <col min="14855" max="14855" width="6.5703125" bestFit="1" customWidth="1"/>
    <col min="14856" max="14856" width="6.5703125" customWidth="1"/>
    <col min="14857" max="14857" width="12.5703125" customWidth="1"/>
    <col min="14859" max="14859" width="12.5703125" customWidth="1"/>
    <col min="14860" max="14860" width="8.5703125" customWidth="1"/>
    <col min="14865" max="14865" width="18.5703125" customWidth="1"/>
    <col min="15106" max="15106" width="8.140625" customWidth="1"/>
    <col min="15107" max="15107" width="27.140625" customWidth="1"/>
    <col min="15108" max="15109" width="10.5703125" customWidth="1"/>
    <col min="15110" max="15110" width="11.140625" bestFit="1" customWidth="1"/>
    <col min="15111" max="15111" width="6.5703125" bestFit="1" customWidth="1"/>
    <col min="15112" max="15112" width="6.5703125" customWidth="1"/>
    <col min="15113" max="15113" width="12.5703125" customWidth="1"/>
    <col min="15115" max="15115" width="12.5703125" customWidth="1"/>
    <col min="15116" max="15116" width="8.5703125" customWidth="1"/>
    <col min="15121" max="15121" width="18.5703125" customWidth="1"/>
    <col min="15362" max="15362" width="8.140625" customWidth="1"/>
    <col min="15363" max="15363" width="27.140625" customWidth="1"/>
    <col min="15364" max="15365" width="10.5703125" customWidth="1"/>
    <col min="15366" max="15366" width="11.140625" bestFit="1" customWidth="1"/>
    <col min="15367" max="15367" width="6.5703125" bestFit="1" customWidth="1"/>
    <col min="15368" max="15368" width="6.5703125" customWidth="1"/>
    <col min="15369" max="15369" width="12.5703125" customWidth="1"/>
    <col min="15371" max="15371" width="12.5703125" customWidth="1"/>
    <col min="15372" max="15372" width="8.5703125" customWidth="1"/>
    <col min="15377" max="15377" width="18.5703125" customWidth="1"/>
    <col min="15618" max="15618" width="8.140625" customWidth="1"/>
    <col min="15619" max="15619" width="27.140625" customWidth="1"/>
    <col min="15620" max="15621" width="10.5703125" customWidth="1"/>
    <col min="15622" max="15622" width="11.140625" bestFit="1" customWidth="1"/>
    <col min="15623" max="15623" width="6.5703125" bestFit="1" customWidth="1"/>
    <col min="15624" max="15624" width="6.5703125" customWidth="1"/>
    <col min="15625" max="15625" width="12.5703125" customWidth="1"/>
    <col min="15627" max="15627" width="12.5703125" customWidth="1"/>
    <col min="15628" max="15628" width="8.5703125" customWidth="1"/>
    <col min="15633" max="15633" width="18.5703125" customWidth="1"/>
    <col min="15874" max="15874" width="8.140625" customWidth="1"/>
    <col min="15875" max="15875" width="27.140625" customWidth="1"/>
    <col min="15876" max="15877" width="10.5703125" customWidth="1"/>
    <col min="15878" max="15878" width="11.140625" bestFit="1" customWidth="1"/>
    <col min="15879" max="15879" width="6.5703125" bestFit="1" customWidth="1"/>
    <col min="15880" max="15880" width="6.5703125" customWidth="1"/>
    <col min="15881" max="15881" width="12.5703125" customWidth="1"/>
    <col min="15883" max="15883" width="12.5703125" customWidth="1"/>
    <col min="15884" max="15884" width="8.5703125" customWidth="1"/>
    <col min="15889" max="15889" width="18.5703125" customWidth="1"/>
    <col min="16130" max="16130" width="8.140625" customWidth="1"/>
    <col min="16131" max="16131" width="27.140625" customWidth="1"/>
    <col min="16132" max="16133" width="10.5703125" customWidth="1"/>
    <col min="16134" max="16134" width="11.140625" bestFit="1" customWidth="1"/>
    <col min="16135" max="16135" width="6.5703125" bestFit="1" customWidth="1"/>
    <col min="16136" max="16136" width="6.5703125" customWidth="1"/>
    <col min="16137" max="16137" width="12.5703125" customWidth="1"/>
    <col min="16139" max="16139" width="12.5703125" customWidth="1"/>
    <col min="16140" max="16140" width="8.5703125" customWidth="1"/>
    <col min="16145" max="16145" width="18.5703125" customWidth="1"/>
  </cols>
  <sheetData>
    <row r="1" spans="1:15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</row>
    <row r="2" spans="1:15" ht="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3"/>
      <c r="N2" s="3"/>
      <c r="O2" s="3"/>
    </row>
    <row r="3" spans="1:15" ht="18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21" thickBot="1" x14ac:dyDescent="0.35">
      <c r="A4" s="5" t="s">
        <v>1</v>
      </c>
      <c r="B4" s="6"/>
      <c r="C4" s="7">
        <v>44947</v>
      </c>
      <c r="D4" s="8"/>
      <c r="E4" s="9"/>
      <c r="F4" s="9"/>
      <c r="G4" s="5" t="s">
        <v>2</v>
      </c>
      <c r="H4" s="10" t="s">
        <v>3</v>
      </c>
      <c r="I4" s="11"/>
      <c r="J4" s="12"/>
      <c r="K4" s="13"/>
      <c r="L4" s="13"/>
      <c r="M4" s="13"/>
      <c r="N4" s="13"/>
      <c r="O4" s="3"/>
    </row>
    <row r="5" spans="1:15" ht="18.75" thickBot="1" x14ac:dyDescent="0.3">
      <c r="A5" s="13"/>
      <c r="B5" s="13"/>
      <c r="C5" s="13"/>
      <c r="D5" s="13"/>
      <c r="E5" s="13"/>
      <c r="F5" s="13"/>
      <c r="G5" s="13"/>
      <c r="H5" s="13"/>
      <c r="I5" s="13"/>
      <c r="J5" s="14"/>
      <c r="K5" s="13"/>
      <c r="L5" s="13"/>
      <c r="M5" s="13"/>
      <c r="N5" s="15" t="s">
        <v>4</v>
      </c>
      <c r="O5" s="3"/>
    </row>
    <row r="6" spans="1:15" ht="36.75" thickBot="1" x14ac:dyDescent="0.3">
      <c r="A6" s="15" t="s">
        <v>5</v>
      </c>
      <c r="B6" s="15" t="s">
        <v>6</v>
      </c>
      <c r="C6" s="16" t="s">
        <v>7</v>
      </c>
      <c r="D6" s="15" t="s">
        <v>8</v>
      </c>
      <c r="E6" s="15" t="s">
        <v>9</v>
      </c>
      <c r="F6" s="15" t="s">
        <v>10</v>
      </c>
      <c r="G6" s="15" t="s">
        <v>11</v>
      </c>
      <c r="H6" s="17" t="s">
        <v>12</v>
      </c>
      <c r="I6" s="15" t="s">
        <v>13</v>
      </c>
      <c r="J6" s="15" t="s">
        <v>14</v>
      </c>
      <c r="K6" s="15" t="s">
        <v>15</v>
      </c>
      <c r="L6" s="15" t="s">
        <v>16</v>
      </c>
      <c r="M6" s="15" t="s">
        <v>17</v>
      </c>
      <c r="N6" s="15">
        <f>SUM(A7:A39)/30</f>
        <v>33</v>
      </c>
      <c r="O6" s="3"/>
    </row>
    <row r="7" spans="1:15" ht="21" thickBot="1" x14ac:dyDescent="0.3">
      <c r="A7" s="18">
        <v>60</v>
      </c>
      <c r="B7" s="18"/>
      <c r="C7" s="19" t="s">
        <v>18</v>
      </c>
      <c r="D7" s="18">
        <v>3</v>
      </c>
      <c r="E7" s="20">
        <v>5.9</v>
      </c>
      <c r="F7" s="21"/>
      <c r="G7" s="22">
        <v>12.91</v>
      </c>
      <c r="H7" s="22">
        <f t="shared" ref="H7:H25" si="0">F7*0.5</f>
        <v>0</v>
      </c>
      <c r="I7" s="22">
        <f t="shared" ref="I7:I25" si="1">G7-H7</f>
        <v>12.91</v>
      </c>
      <c r="J7" s="18">
        <v>1</v>
      </c>
      <c r="K7" s="23">
        <v>100</v>
      </c>
      <c r="L7" s="23">
        <v>4</v>
      </c>
      <c r="M7" s="24">
        <f>IF(N6&lt;8,N6*20*1,IF(N6&lt;15,N6*20*0.7,IF(N6&lt;22,N6*20*0.55,IF(N6&lt;29,N6*20*0.45,IF(N6&lt;36,N6*20*0.4,IF(N6&lt;43,N6*20*0.38))))))</f>
        <v>264</v>
      </c>
      <c r="N7" s="25">
        <f>N6*5</f>
        <v>165</v>
      </c>
      <c r="O7" s="3"/>
    </row>
    <row r="8" spans="1:15" ht="18.75" thickBot="1" x14ac:dyDescent="0.3">
      <c r="A8" s="18">
        <v>60</v>
      </c>
      <c r="B8" s="18"/>
      <c r="C8" s="19" t="s">
        <v>19</v>
      </c>
      <c r="D8" s="18">
        <v>3</v>
      </c>
      <c r="E8" s="26">
        <v>4.26</v>
      </c>
      <c r="F8" s="21"/>
      <c r="G8" s="22">
        <v>11.32</v>
      </c>
      <c r="H8" s="22">
        <f t="shared" si="0"/>
        <v>0</v>
      </c>
      <c r="I8" s="22">
        <f t="shared" si="1"/>
        <v>11.32</v>
      </c>
      <c r="J8" s="18">
        <v>2</v>
      </c>
      <c r="K8" s="23">
        <v>99</v>
      </c>
      <c r="L8" s="23"/>
      <c r="M8" s="24">
        <f>IF(N6&lt;8, N6*20*0, IF(N6&lt;15,N6*20*0.3, IF(N6&lt;22, N6*20*0.3, IF(N6 &lt;29, N6*20*0.27, IF(N6&lt;36,N6*20*0.25,IF(N6&lt;43,N6*20*0.22))))))</f>
        <v>165</v>
      </c>
      <c r="N8" s="25"/>
      <c r="O8" s="3"/>
    </row>
    <row r="9" spans="1:15" ht="18.75" thickBot="1" x14ac:dyDescent="0.3">
      <c r="A9" s="18">
        <v>60</v>
      </c>
      <c r="B9" s="18"/>
      <c r="C9" s="19" t="s">
        <v>20</v>
      </c>
      <c r="D9" s="21">
        <v>3</v>
      </c>
      <c r="E9" s="18">
        <v>5.56</v>
      </c>
      <c r="F9" s="21"/>
      <c r="G9" s="22">
        <v>10.17</v>
      </c>
      <c r="H9" s="22">
        <f t="shared" si="0"/>
        <v>0</v>
      </c>
      <c r="I9" s="22">
        <f t="shared" si="1"/>
        <v>10.17</v>
      </c>
      <c r="J9" s="18">
        <v>3</v>
      </c>
      <c r="K9" s="23">
        <v>98</v>
      </c>
      <c r="L9" s="23"/>
      <c r="M9" s="24">
        <f>IF(N6&lt;8, N6*20*0, IF(N6&lt;15,N6*20*0, IF(N6&lt;22, N6*20*0.15, IF(N6 &lt;29, N6*20*0.17, IF(N6&lt;36,N6*20*0.14,IF(N6&lt;43,N6*20*0.13))))))</f>
        <v>92.4</v>
      </c>
      <c r="N9" s="27"/>
      <c r="O9" s="3"/>
    </row>
    <row r="10" spans="1:15" ht="18.75" thickBot="1" x14ac:dyDescent="0.3">
      <c r="A10" s="18">
        <v>60</v>
      </c>
      <c r="B10" s="18"/>
      <c r="C10" s="19" t="s">
        <v>21</v>
      </c>
      <c r="D10" s="21">
        <v>3</v>
      </c>
      <c r="E10" s="26"/>
      <c r="F10" s="21"/>
      <c r="G10" s="22">
        <v>10.1</v>
      </c>
      <c r="H10" s="22">
        <f t="shared" si="0"/>
        <v>0</v>
      </c>
      <c r="I10" s="22">
        <f t="shared" si="1"/>
        <v>10.1</v>
      </c>
      <c r="J10" s="18">
        <v>4</v>
      </c>
      <c r="K10" s="23">
        <v>97</v>
      </c>
      <c r="L10" s="23"/>
      <c r="M10" s="24">
        <f>IF(N6&lt;8, N6*20*0, IF(N6&lt;15,N6*20*0, IF(N6&lt;22, N6*20*0, IF(N6 &lt;29, N6*20*0.11, IF(N6&lt;36,N6*20*0.12,IF(N6&lt;43,N6*20*0.11))))))</f>
        <v>79.2</v>
      </c>
      <c r="N10" s="28"/>
      <c r="O10" s="3"/>
    </row>
    <row r="11" spans="1:15" ht="18.75" thickBot="1" x14ac:dyDescent="0.3">
      <c r="A11" s="18">
        <v>60</v>
      </c>
      <c r="B11" s="18"/>
      <c r="C11" s="19" t="s">
        <v>22</v>
      </c>
      <c r="D11" s="21">
        <v>3</v>
      </c>
      <c r="E11" s="26"/>
      <c r="F11" s="21"/>
      <c r="G11" s="22">
        <v>9.36</v>
      </c>
      <c r="H11" s="22">
        <f t="shared" si="0"/>
        <v>0</v>
      </c>
      <c r="I11" s="22">
        <f t="shared" si="1"/>
        <v>9.36</v>
      </c>
      <c r="J11" s="18">
        <v>5</v>
      </c>
      <c r="K11" s="23">
        <v>96</v>
      </c>
      <c r="L11" s="23"/>
      <c r="M11" s="24">
        <f>IF(N6&lt;8, N6*20*0, IF(N6&lt;15,N6*20*0, IF(N6&lt;22, N6*20*0, IF(N6 &lt;29, N6*20*0.11, IF(N6&lt;36,N6*20*0.09,IF(N6&lt;43,N6*20*0.07))))))</f>
        <v>59.4</v>
      </c>
      <c r="N11" s="29"/>
      <c r="O11" s="3"/>
    </row>
    <row r="12" spans="1:15" ht="18.75" thickBot="1" x14ac:dyDescent="0.3">
      <c r="A12" s="18">
        <v>30</v>
      </c>
      <c r="B12" s="18"/>
      <c r="C12" s="19" t="s">
        <v>23</v>
      </c>
      <c r="D12" s="21">
        <v>3</v>
      </c>
      <c r="E12" s="26">
        <v>4.7300000000000004</v>
      </c>
      <c r="F12" s="21"/>
      <c r="G12" s="22">
        <v>9.0299999999999994</v>
      </c>
      <c r="H12" s="22">
        <f t="shared" si="0"/>
        <v>0</v>
      </c>
      <c r="I12" s="22">
        <f t="shared" si="1"/>
        <v>9.0299999999999994</v>
      </c>
      <c r="J12" s="18"/>
      <c r="K12" s="23">
        <v>95</v>
      </c>
      <c r="L12" s="23"/>
      <c r="M12" s="30"/>
      <c r="N12" s="28"/>
      <c r="O12" s="3"/>
    </row>
    <row r="13" spans="1:15" ht="18.75" thickBot="1" x14ac:dyDescent="0.3">
      <c r="A13" s="18">
        <v>60</v>
      </c>
      <c r="B13" s="18"/>
      <c r="C13" s="19" t="s">
        <v>24</v>
      </c>
      <c r="D13" s="21">
        <v>3</v>
      </c>
      <c r="E13" s="18"/>
      <c r="F13" s="21"/>
      <c r="G13" s="22">
        <v>8.91</v>
      </c>
      <c r="H13" s="22">
        <f t="shared" si="0"/>
        <v>0</v>
      </c>
      <c r="I13" s="22">
        <f t="shared" si="1"/>
        <v>8.91</v>
      </c>
      <c r="J13" s="18"/>
      <c r="K13" s="23">
        <v>94</v>
      </c>
      <c r="L13" s="23"/>
      <c r="M13" s="31"/>
      <c r="N13" s="27"/>
      <c r="O13" s="3"/>
    </row>
    <row r="14" spans="1:15" ht="18.75" thickBot="1" x14ac:dyDescent="0.3">
      <c r="A14" s="18">
        <v>60</v>
      </c>
      <c r="B14" s="18"/>
      <c r="C14" s="19" t="s">
        <v>25</v>
      </c>
      <c r="D14" s="21">
        <v>3</v>
      </c>
      <c r="E14" s="32"/>
      <c r="F14" s="21"/>
      <c r="G14" s="22">
        <v>8.34</v>
      </c>
      <c r="H14" s="22">
        <f t="shared" si="0"/>
        <v>0</v>
      </c>
      <c r="I14" s="22">
        <f t="shared" si="1"/>
        <v>8.34</v>
      </c>
      <c r="J14" s="18"/>
      <c r="K14" s="23">
        <v>93</v>
      </c>
      <c r="L14" s="23"/>
      <c r="M14" s="30"/>
      <c r="N14" s="28"/>
      <c r="O14" s="3"/>
    </row>
    <row r="15" spans="1:15" ht="18.75" thickBot="1" x14ac:dyDescent="0.3">
      <c r="A15" s="18">
        <v>60</v>
      </c>
      <c r="B15" s="18"/>
      <c r="C15" s="19" t="s">
        <v>26</v>
      </c>
      <c r="D15" s="21">
        <v>3</v>
      </c>
      <c r="E15" s="18"/>
      <c r="F15" s="21"/>
      <c r="G15" s="22">
        <v>8.2200000000000006</v>
      </c>
      <c r="H15" s="22">
        <f t="shared" si="0"/>
        <v>0</v>
      </c>
      <c r="I15" s="22">
        <f t="shared" si="1"/>
        <v>8.2200000000000006</v>
      </c>
      <c r="J15" s="18"/>
      <c r="K15" s="23">
        <v>92</v>
      </c>
      <c r="L15" s="23"/>
      <c r="M15" s="31"/>
      <c r="N15" s="27"/>
      <c r="O15" s="3"/>
    </row>
    <row r="16" spans="1:15" ht="18.75" thickBot="1" x14ac:dyDescent="0.3">
      <c r="A16" s="18">
        <v>60</v>
      </c>
      <c r="B16" s="33"/>
      <c r="C16" s="19" t="s">
        <v>27</v>
      </c>
      <c r="D16" s="21">
        <v>3</v>
      </c>
      <c r="E16" s="22">
        <v>4.09</v>
      </c>
      <c r="F16" s="21"/>
      <c r="G16" s="22">
        <v>8.06</v>
      </c>
      <c r="H16" s="22">
        <f t="shared" si="0"/>
        <v>0</v>
      </c>
      <c r="I16" s="22">
        <f t="shared" si="1"/>
        <v>8.06</v>
      </c>
      <c r="J16" s="18"/>
      <c r="K16" s="23">
        <v>91</v>
      </c>
      <c r="L16" s="23"/>
      <c r="M16" s="28"/>
      <c r="N16" s="34"/>
      <c r="O16" s="3"/>
    </row>
    <row r="17" spans="1:15" ht="18.75" thickBot="1" x14ac:dyDescent="0.3">
      <c r="A17" s="18">
        <v>30</v>
      </c>
      <c r="B17" s="18"/>
      <c r="C17" s="19" t="s">
        <v>28</v>
      </c>
      <c r="D17" s="18">
        <v>3</v>
      </c>
      <c r="E17" s="26"/>
      <c r="F17" s="21"/>
      <c r="G17" s="22">
        <v>7.77</v>
      </c>
      <c r="H17" s="22">
        <f t="shared" si="0"/>
        <v>0</v>
      </c>
      <c r="I17" s="22">
        <f t="shared" si="1"/>
        <v>7.77</v>
      </c>
      <c r="J17" s="35"/>
      <c r="K17" s="23">
        <v>90</v>
      </c>
      <c r="L17" s="23"/>
      <c r="M17" s="30"/>
      <c r="N17" s="28"/>
      <c r="O17" s="3"/>
    </row>
    <row r="18" spans="1:15" ht="18.75" thickBot="1" x14ac:dyDescent="0.3">
      <c r="A18" s="18">
        <v>60</v>
      </c>
      <c r="B18" s="18"/>
      <c r="C18" s="19" t="s">
        <v>29</v>
      </c>
      <c r="D18" s="21">
        <v>3</v>
      </c>
      <c r="E18" s="26"/>
      <c r="F18" s="21"/>
      <c r="G18" s="22">
        <v>7.13</v>
      </c>
      <c r="H18" s="22">
        <f t="shared" si="0"/>
        <v>0</v>
      </c>
      <c r="I18" s="22">
        <f t="shared" si="1"/>
        <v>7.13</v>
      </c>
      <c r="J18" s="18"/>
      <c r="K18" s="23">
        <v>89</v>
      </c>
      <c r="L18" s="23"/>
      <c r="M18" s="31"/>
      <c r="N18" s="27"/>
      <c r="O18" s="3"/>
    </row>
    <row r="19" spans="1:15" ht="18.75" thickBot="1" x14ac:dyDescent="0.3">
      <c r="A19" s="18">
        <v>60</v>
      </c>
      <c r="B19" s="18"/>
      <c r="C19" s="19" t="s">
        <v>30</v>
      </c>
      <c r="D19" s="21">
        <v>3</v>
      </c>
      <c r="E19" s="26"/>
      <c r="F19" s="21"/>
      <c r="G19" s="22">
        <v>6.87</v>
      </c>
      <c r="H19" s="22">
        <f t="shared" si="0"/>
        <v>0</v>
      </c>
      <c r="I19" s="22">
        <f t="shared" si="1"/>
        <v>6.87</v>
      </c>
      <c r="J19" s="18"/>
      <c r="K19" s="23">
        <v>88</v>
      </c>
      <c r="L19" s="23"/>
      <c r="M19" s="31"/>
      <c r="N19" s="27"/>
      <c r="O19" s="3"/>
    </row>
    <row r="20" spans="1:15" ht="18.75" thickBot="1" x14ac:dyDescent="0.3">
      <c r="A20" s="18">
        <v>60</v>
      </c>
      <c r="B20" s="18"/>
      <c r="C20" s="19" t="s">
        <v>31</v>
      </c>
      <c r="D20" s="21">
        <v>3</v>
      </c>
      <c r="E20" s="36"/>
      <c r="F20" s="21"/>
      <c r="G20" s="22">
        <v>6.44</v>
      </c>
      <c r="H20" s="22">
        <f t="shared" si="0"/>
        <v>0</v>
      </c>
      <c r="I20" s="22">
        <f t="shared" si="1"/>
        <v>6.44</v>
      </c>
      <c r="J20" s="18"/>
      <c r="K20" s="23">
        <v>87</v>
      </c>
      <c r="L20" s="23"/>
      <c r="M20" s="28"/>
      <c r="N20" s="37"/>
      <c r="O20" s="3"/>
    </row>
    <row r="21" spans="1:15" ht="18.75" thickBot="1" x14ac:dyDescent="0.3">
      <c r="A21" s="18">
        <v>30</v>
      </c>
      <c r="B21" s="18"/>
      <c r="C21" s="19" t="s">
        <v>32</v>
      </c>
      <c r="D21" s="21">
        <v>3</v>
      </c>
      <c r="E21" s="26"/>
      <c r="F21" s="21"/>
      <c r="G21" s="22">
        <v>6.37</v>
      </c>
      <c r="H21" s="22">
        <f t="shared" si="0"/>
        <v>0</v>
      </c>
      <c r="I21" s="22">
        <f t="shared" si="1"/>
        <v>6.37</v>
      </c>
      <c r="J21" s="35"/>
      <c r="K21" s="23">
        <v>86</v>
      </c>
      <c r="L21" s="23"/>
      <c r="M21" s="31"/>
      <c r="N21" s="27"/>
      <c r="O21" s="3"/>
    </row>
    <row r="22" spans="1:15" ht="18.75" thickBot="1" x14ac:dyDescent="0.3">
      <c r="A22" s="18">
        <v>60</v>
      </c>
      <c r="B22" s="18"/>
      <c r="C22" s="19" t="s">
        <v>33</v>
      </c>
      <c r="D22" s="18">
        <v>3</v>
      </c>
      <c r="E22" s="26"/>
      <c r="F22" s="21"/>
      <c r="G22" s="22">
        <v>6.28</v>
      </c>
      <c r="H22" s="22">
        <f t="shared" si="0"/>
        <v>0</v>
      </c>
      <c r="I22" s="22">
        <f t="shared" si="1"/>
        <v>6.28</v>
      </c>
      <c r="J22" s="18"/>
      <c r="K22" s="23">
        <v>85</v>
      </c>
      <c r="L22" s="23"/>
      <c r="M22" s="31"/>
      <c r="N22" s="27"/>
      <c r="O22" s="3"/>
    </row>
    <row r="23" spans="1:15" ht="18.75" thickBot="1" x14ac:dyDescent="0.3">
      <c r="A23" s="18">
        <v>30</v>
      </c>
      <c r="B23" s="18"/>
      <c r="C23" s="19" t="s">
        <v>34</v>
      </c>
      <c r="D23" s="21">
        <v>3</v>
      </c>
      <c r="E23" s="26"/>
      <c r="F23" s="21"/>
      <c r="G23" s="22">
        <v>6.25</v>
      </c>
      <c r="H23" s="22">
        <f t="shared" si="0"/>
        <v>0</v>
      </c>
      <c r="I23" s="22">
        <f t="shared" si="1"/>
        <v>6.25</v>
      </c>
      <c r="J23" s="18"/>
      <c r="K23" s="23">
        <v>84</v>
      </c>
      <c r="L23" s="23"/>
      <c r="M23" s="31"/>
      <c r="N23" s="27"/>
      <c r="O23" s="3"/>
    </row>
    <row r="24" spans="1:15" ht="18.75" thickBot="1" x14ac:dyDescent="0.3">
      <c r="A24" s="18">
        <v>60</v>
      </c>
      <c r="B24" s="18"/>
      <c r="C24" s="19" t="s">
        <v>35</v>
      </c>
      <c r="D24" s="21">
        <v>2</v>
      </c>
      <c r="E24" s="18"/>
      <c r="F24" s="21"/>
      <c r="G24" s="22">
        <v>3.69</v>
      </c>
      <c r="H24" s="22">
        <f t="shared" si="0"/>
        <v>0</v>
      </c>
      <c r="I24" s="22">
        <f t="shared" si="1"/>
        <v>3.69</v>
      </c>
      <c r="J24" s="18"/>
      <c r="K24" s="23">
        <v>83</v>
      </c>
      <c r="L24" s="23"/>
      <c r="M24" s="31"/>
      <c r="N24" s="27"/>
      <c r="O24" s="3"/>
    </row>
    <row r="25" spans="1:15" ht="18.75" thickBot="1" x14ac:dyDescent="0.3">
      <c r="A25" s="18">
        <v>30</v>
      </c>
      <c r="B25" s="38"/>
      <c r="C25" s="39" t="s">
        <v>36</v>
      </c>
      <c r="D25" s="21">
        <v>1</v>
      </c>
      <c r="E25" s="26"/>
      <c r="F25" s="21"/>
      <c r="G25" s="22">
        <v>2.3199999999999998</v>
      </c>
      <c r="H25" s="22">
        <f t="shared" si="0"/>
        <v>0</v>
      </c>
      <c r="I25" s="22">
        <f t="shared" si="1"/>
        <v>2.3199999999999998</v>
      </c>
      <c r="J25" s="18"/>
      <c r="K25" s="23">
        <v>82</v>
      </c>
      <c r="L25" s="23"/>
      <c r="M25" s="31"/>
      <c r="N25" s="27"/>
      <c r="O25" s="3"/>
    </row>
    <row r="26" spans="1:15" ht="18.75" thickBot="1" x14ac:dyDescent="0.3">
      <c r="A26" s="18"/>
      <c r="B26" s="18"/>
      <c r="C26" s="19"/>
      <c r="D26" s="21"/>
      <c r="E26" s="26"/>
      <c r="F26" s="21"/>
      <c r="G26" s="22"/>
      <c r="H26" s="22"/>
      <c r="I26" s="22"/>
      <c r="J26" s="18"/>
      <c r="K26" s="23"/>
      <c r="L26" s="23"/>
      <c r="M26" s="31"/>
      <c r="N26" s="27"/>
      <c r="O26" s="3"/>
    </row>
    <row r="27" spans="1:15" ht="18" x14ac:dyDescent="0.25">
      <c r="A27" s="33"/>
      <c r="B27" s="33"/>
      <c r="C27" s="40"/>
      <c r="D27" s="41"/>
      <c r="E27" s="42"/>
      <c r="F27" s="41"/>
      <c r="G27" s="43"/>
      <c r="H27" s="43"/>
      <c r="I27" s="43"/>
      <c r="J27" s="33"/>
      <c r="K27" s="13"/>
      <c r="L27" s="13"/>
      <c r="M27" s="44"/>
      <c r="N27" s="45"/>
      <c r="O27" s="3"/>
    </row>
    <row r="28" spans="1:15" ht="18" x14ac:dyDescent="0.25">
      <c r="A28" s="3"/>
      <c r="B28" s="3"/>
      <c r="C28" s="46"/>
      <c r="D28" s="46"/>
      <c r="E28" s="46"/>
      <c r="F28" s="46"/>
      <c r="G28" s="46" t="s">
        <v>37</v>
      </c>
      <c r="H28" s="47">
        <f>SUM(N6*30)</f>
        <v>990</v>
      </c>
      <c r="I28" s="3"/>
      <c r="J28" s="3"/>
      <c r="K28" s="4"/>
      <c r="L28" s="4"/>
      <c r="M28" s="3"/>
      <c r="N28" s="3"/>
      <c r="O28" s="3"/>
    </row>
    <row r="29" spans="1:15" ht="18" x14ac:dyDescent="0.25">
      <c r="A29" s="3"/>
      <c r="B29" s="48" t="s">
        <v>38</v>
      </c>
      <c r="C29" s="49" t="s">
        <v>39</v>
      </c>
      <c r="D29" s="3">
        <f>SUM(D7:D26)</f>
        <v>54</v>
      </c>
      <c r="E29" s="46"/>
      <c r="F29" s="49"/>
      <c r="G29" s="46" t="s">
        <v>40</v>
      </c>
      <c r="H29" s="47">
        <f>SUM(M7:M17)</f>
        <v>660</v>
      </c>
      <c r="I29" s="3"/>
      <c r="J29" s="3"/>
      <c r="K29" s="4"/>
      <c r="L29" s="4"/>
      <c r="M29" s="47"/>
      <c r="N29" s="3"/>
      <c r="O29" s="3"/>
    </row>
    <row r="30" spans="1:15" ht="18" x14ac:dyDescent="0.25">
      <c r="A30" s="3"/>
      <c r="B30" s="3"/>
      <c r="C30" s="49" t="s">
        <v>41</v>
      </c>
      <c r="D30" s="50">
        <f>SUM(I7:I26)</f>
        <v>149.54</v>
      </c>
      <c r="E30" s="46"/>
      <c r="F30" s="46"/>
      <c r="G30" s="46" t="s">
        <v>42</v>
      </c>
      <c r="H30" s="47">
        <f>SUM(N6*5)</f>
        <v>165</v>
      </c>
      <c r="I30" s="3"/>
      <c r="J30" s="3"/>
      <c r="K30" s="4"/>
      <c r="L30" s="4"/>
      <c r="M30" s="3"/>
      <c r="N30" s="3"/>
      <c r="O30" s="3"/>
    </row>
    <row r="31" spans="1:15" ht="18" x14ac:dyDescent="0.25">
      <c r="A31" s="3"/>
      <c r="B31" s="3"/>
      <c r="C31" s="49" t="s">
        <v>43</v>
      </c>
      <c r="D31" s="50">
        <f>D30/D29</f>
        <v>2.7692592592592593</v>
      </c>
      <c r="E31" s="46"/>
      <c r="F31" s="46"/>
      <c r="G31" s="46" t="s">
        <v>44</v>
      </c>
      <c r="H31" s="47"/>
      <c r="I31" s="3"/>
      <c r="J31" s="3"/>
      <c r="K31" s="4"/>
      <c r="L31" s="4"/>
      <c r="M31" s="3"/>
      <c r="N31" s="3"/>
      <c r="O31" s="3"/>
    </row>
    <row r="32" spans="1:15" ht="18" x14ac:dyDescent="0.25">
      <c r="A32" s="3"/>
      <c r="B32" s="3"/>
      <c r="C32" s="3"/>
      <c r="D32" s="3"/>
      <c r="E32" s="46"/>
      <c r="F32" s="46"/>
      <c r="G32" s="46" t="s">
        <v>45</v>
      </c>
      <c r="H32" s="47">
        <f>SUM(N6*5)</f>
        <v>165</v>
      </c>
      <c r="I32" s="3"/>
      <c r="J32" s="3"/>
      <c r="K32" s="4"/>
      <c r="L32" s="4"/>
      <c r="M32" s="3"/>
      <c r="N32" s="3"/>
      <c r="O32" s="3"/>
    </row>
    <row r="33" spans="3:12" ht="15.75" x14ac:dyDescent="0.25">
      <c r="C33" s="51" t="s">
        <v>46</v>
      </c>
      <c r="D33" s="51"/>
      <c r="E33" s="51"/>
      <c r="F33" s="51"/>
      <c r="G33" s="52"/>
      <c r="H33" s="52"/>
      <c r="K33"/>
      <c r="L33"/>
    </row>
    <row r="34" spans="3:12" ht="15.75" x14ac:dyDescent="0.25">
      <c r="C34" s="53" t="s">
        <v>47</v>
      </c>
      <c r="D34" s="51"/>
      <c r="G34" s="54"/>
      <c r="H34" s="55"/>
    </row>
    <row r="35" spans="3:12" ht="15.75" x14ac:dyDescent="0.25">
      <c r="C35" s="53" t="s">
        <v>48</v>
      </c>
      <c r="D35" s="51"/>
      <c r="G35" s="54"/>
      <c r="H35" s="54"/>
    </row>
    <row r="36" spans="3:12" ht="15.75" x14ac:dyDescent="0.25">
      <c r="C36" s="51"/>
      <c r="G36" s="54"/>
      <c r="H36" s="54"/>
    </row>
    <row r="37" spans="3:12" x14ac:dyDescent="0.25">
      <c r="G37" s="54"/>
      <c r="H37" s="54"/>
    </row>
    <row r="38" spans="3:12" x14ac:dyDescent="0.25">
      <c r="G38" s="54"/>
      <c r="H38" s="54"/>
    </row>
    <row r="39" spans="3:12" x14ac:dyDescent="0.25">
      <c r="G39" s="54"/>
      <c r="H39" s="54"/>
    </row>
  </sheetData>
  <mergeCells count="2">
    <mergeCell ref="A1:K1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Bryant</dc:creator>
  <cp:lastModifiedBy>Joey Bryant</cp:lastModifiedBy>
  <dcterms:created xsi:type="dcterms:W3CDTF">2023-02-09T23:33:50Z</dcterms:created>
  <dcterms:modified xsi:type="dcterms:W3CDTF">2023-02-09T23:34:38Z</dcterms:modified>
</cp:coreProperties>
</file>